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workbookProtection workbookPassword="98AA" lockStructure="1"/>
  <bookViews>
    <workbookView xWindow="240" yWindow="120" windowWidth="14805" windowHeight="8010"/>
  </bookViews>
  <sheets>
    <sheet name="Z1" sheetId="3" r:id="rId1"/>
    <sheet name="Z2" sheetId="2" r:id="rId2"/>
    <sheet name="Z3" sheetId="1" r:id="rId3"/>
    <sheet name="Z4" sheetId="4" r:id="rId4"/>
    <sheet name="SAP2000-ETABS " sheetId="5" r:id="rId5"/>
  </sheets>
  <definedNames>
    <definedName name="_xlnm.Print_Area" localSheetId="0">'Z1'!$B$2:$U$24</definedName>
    <definedName name="_xlnm.Print_Area" localSheetId="1">'Z2'!$B$2:$U$26</definedName>
    <definedName name="_xlnm.Print_Area" localSheetId="2">'Z3'!$B$2:$U$26</definedName>
    <definedName name="_xlnm.Print_Area" localSheetId="3">'Z4'!$B$2:$U$26</definedName>
  </definedNames>
  <calcPr calcId="145621"/>
</workbook>
</file>

<file path=xl/calcChain.xml><?xml version="1.0" encoding="utf-8"?>
<calcChain xmlns="http://schemas.openxmlformats.org/spreadsheetml/2006/main">
  <c r="J19" i="5" l="1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I4" i="4"/>
  <c r="I3" i="4"/>
  <c r="I4" i="1"/>
  <c r="I3" i="1"/>
  <c r="I4" i="2"/>
  <c r="I3" i="2"/>
  <c r="I4" i="3"/>
  <c r="I3" i="3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6" i="4"/>
  <c r="I5" i="4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I5" i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6" i="2"/>
  <c r="I5" i="2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5" i="3"/>
  <c r="G14" i="4"/>
  <c r="H14" i="4" s="1"/>
  <c r="J14" i="4" s="1"/>
  <c r="G15" i="4"/>
  <c r="H15" i="4" s="1"/>
  <c r="J15" i="4" s="1"/>
  <c r="G16" i="4"/>
  <c r="H16" i="4" s="1"/>
  <c r="J16" i="4" s="1"/>
  <c r="G17" i="4"/>
  <c r="H17" i="4" s="1"/>
  <c r="J17" i="4" s="1"/>
  <c r="G18" i="4"/>
  <c r="H18" i="4" s="1"/>
  <c r="J18" i="4" s="1"/>
  <c r="G19" i="4"/>
  <c r="H19" i="4" s="1"/>
  <c r="J19" i="4" s="1"/>
  <c r="G20" i="4"/>
  <c r="H20" i="4" s="1"/>
  <c r="J20" i="4" s="1"/>
  <c r="G13" i="4"/>
  <c r="H13" i="4" s="1"/>
  <c r="J13" i="4" s="1"/>
  <c r="G7" i="4"/>
  <c r="H7" i="4" s="1"/>
  <c r="J7" i="4" s="1"/>
  <c r="G8" i="4"/>
  <c r="H8" i="4" s="1"/>
  <c r="J8" i="4" s="1"/>
  <c r="G9" i="4"/>
  <c r="H9" i="4" s="1"/>
  <c r="J9" i="4" s="1"/>
  <c r="G10" i="4"/>
  <c r="H10" i="4" s="1"/>
  <c r="J10" i="4" s="1"/>
  <c r="G11" i="4"/>
  <c r="H11" i="4" s="1"/>
  <c r="J11" i="4" s="1"/>
  <c r="G12" i="4"/>
  <c r="H12" i="4" s="1"/>
  <c r="J12" i="4" s="1"/>
  <c r="G6" i="4"/>
  <c r="H6" i="4" s="1"/>
  <c r="J6" i="4" s="1"/>
  <c r="G4" i="4"/>
  <c r="H4" i="4" s="1"/>
  <c r="J4" i="4" s="1"/>
  <c r="G5" i="4"/>
  <c r="H5" i="4" s="1"/>
  <c r="J5" i="4" s="1"/>
  <c r="K5" i="4" s="1"/>
  <c r="K4" i="5" s="1"/>
  <c r="G3" i="4"/>
  <c r="H3" i="4" s="1"/>
  <c r="J3" i="4" s="1"/>
  <c r="G8" i="3"/>
  <c r="G9" i="3"/>
  <c r="G10" i="3"/>
  <c r="G11" i="3"/>
  <c r="G12" i="3"/>
  <c r="G13" i="3"/>
  <c r="G14" i="3"/>
  <c r="G15" i="3"/>
  <c r="G16" i="3"/>
  <c r="G17" i="3"/>
  <c r="H17" i="3" s="1"/>
  <c r="J17" i="3" s="1"/>
  <c r="G18" i="3"/>
  <c r="G19" i="3"/>
  <c r="H19" i="3" s="1"/>
  <c r="J19" i="3" s="1"/>
  <c r="K19" i="3" s="1"/>
  <c r="B18" i="5" s="1"/>
  <c r="G20" i="3"/>
  <c r="H20" i="3" s="1"/>
  <c r="J20" i="3" s="1"/>
  <c r="G7" i="3"/>
  <c r="H7" i="3" s="1"/>
  <c r="J7" i="3" s="1"/>
  <c r="G6" i="3"/>
  <c r="H6" i="3" s="1"/>
  <c r="J6" i="3" s="1"/>
  <c r="G5" i="3"/>
  <c r="G4" i="3"/>
  <c r="G3" i="3"/>
  <c r="G10" i="2"/>
  <c r="G11" i="2"/>
  <c r="H11" i="2" s="1"/>
  <c r="J11" i="2" s="1"/>
  <c r="G12" i="2"/>
  <c r="H12" i="2" s="1"/>
  <c r="J12" i="2" s="1"/>
  <c r="G13" i="2"/>
  <c r="H13" i="2" s="1"/>
  <c r="J13" i="2" s="1"/>
  <c r="G14" i="2"/>
  <c r="H14" i="2" s="1"/>
  <c r="J14" i="2" s="1"/>
  <c r="G15" i="2"/>
  <c r="H15" i="2" s="1"/>
  <c r="J15" i="2" s="1"/>
  <c r="G16" i="2"/>
  <c r="H16" i="2" s="1"/>
  <c r="J16" i="2" s="1"/>
  <c r="G17" i="2"/>
  <c r="H17" i="2" s="1"/>
  <c r="J17" i="2" s="1"/>
  <c r="G18" i="2"/>
  <c r="H18" i="2" s="1"/>
  <c r="J18" i="2" s="1"/>
  <c r="G19" i="2"/>
  <c r="H19" i="2" s="1"/>
  <c r="J19" i="2" s="1"/>
  <c r="G20" i="2"/>
  <c r="H20" i="2" s="1"/>
  <c r="J20" i="2" s="1"/>
  <c r="G21" i="2"/>
  <c r="H21" i="2" s="1"/>
  <c r="J21" i="2" s="1"/>
  <c r="G9" i="2"/>
  <c r="G7" i="2"/>
  <c r="G8" i="2"/>
  <c r="G6" i="2"/>
  <c r="G4" i="2"/>
  <c r="G5" i="2"/>
  <c r="H5" i="2" s="1"/>
  <c r="J5" i="2" s="1"/>
  <c r="G3" i="2"/>
  <c r="H3" i="2" s="1"/>
  <c r="J3" i="2" s="1"/>
  <c r="G12" i="1"/>
  <c r="H12" i="1" s="1"/>
  <c r="J12" i="1" s="1"/>
  <c r="G13" i="1"/>
  <c r="H13" i="1" s="1"/>
  <c r="J13" i="1" s="1"/>
  <c r="G14" i="1"/>
  <c r="G15" i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G21" i="1"/>
  <c r="H21" i="1" s="1"/>
  <c r="J21" i="1" s="1"/>
  <c r="K21" i="1" s="1"/>
  <c r="H20" i="5" s="1"/>
  <c r="G11" i="1"/>
  <c r="H11" i="1" s="1"/>
  <c r="J11" i="1" s="1"/>
  <c r="G7" i="1"/>
  <c r="H7" i="1" s="1"/>
  <c r="J7" i="1" s="1"/>
  <c r="G8" i="1"/>
  <c r="H8" i="1" s="1"/>
  <c r="J8" i="1" s="1"/>
  <c r="G9" i="1"/>
  <c r="H9" i="1" s="1"/>
  <c r="J9" i="1" s="1"/>
  <c r="G10" i="1"/>
  <c r="H10" i="1" s="1"/>
  <c r="J10" i="1" s="1"/>
  <c r="G6" i="1"/>
  <c r="H6" i="1" s="1"/>
  <c r="J6" i="1" s="1"/>
  <c r="G5" i="1"/>
  <c r="H5" i="1" s="1"/>
  <c r="J5" i="1" s="1"/>
  <c r="G4" i="1"/>
  <c r="H4" i="1" s="1"/>
  <c r="J4" i="1" s="1"/>
  <c r="G3" i="1"/>
  <c r="H3" i="1" s="1"/>
  <c r="J3" i="1" s="1"/>
  <c r="H4" i="3"/>
  <c r="J4" i="3" s="1"/>
  <c r="H3" i="3"/>
  <c r="J3" i="3" s="1"/>
  <c r="H18" i="3"/>
  <c r="J18" i="3" s="1"/>
  <c r="H12" i="3"/>
  <c r="J12" i="3" s="1"/>
  <c r="H8" i="3"/>
  <c r="J8" i="3" s="1"/>
  <c r="H9" i="3"/>
  <c r="J9" i="3" s="1"/>
  <c r="H14" i="1"/>
  <c r="J14" i="1" s="1"/>
  <c r="K14" i="1" s="1"/>
  <c r="H13" i="5" s="1"/>
  <c r="H15" i="1"/>
  <c r="J15" i="1" s="1"/>
  <c r="K16" i="4" l="1"/>
  <c r="K15" i="5" s="1"/>
  <c r="K6" i="1"/>
  <c r="H5" i="5" s="1"/>
  <c r="K20" i="3"/>
  <c r="B19" i="5" s="1"/>
  <c r="K20" i="1"/>
  <c r="H19" i="5" s="1"/>
  <c r="K18" i="4"/>
  <c r="K17" i="5" s="1"/>
  <c r="K16" i="1"/>
  <c r="H15" i="5" s="1"/>
  <c r="K4" i="4"/>
  <c r="K3" i="5" s="1"/>
  <c r="K18" i="1"/>
  <c r="H17" i="5" s="1"/>
  <c r="K8" i="1"/>
  <c r="H7" i="5" s="1"/>
  <c r="K15" i="1"/>
  <c r="H14" i="5" s="1"/>
  <c r="K7" i="1"/>
  <c r="H6" i="5" s="1"/>
  <c r="K3" i="4"/>
  <c r="K2" i="5" s="1"/>
  <c r="K4" i="3"/>
  <c r="B3" i="5" s="1"/>
  <c r="K8" i="3"/>
  <c r="B7" i="5" s="1"/>
  <c r="K6" i="3"/>
  <c r="B5" i="5" s="1"/>
  <c r="K17" i="3"/>
  <c r="B16" i="5" s="1"/>
  <c r="K7" i="3"/>
  <c r="B6" i="5" s="1"/>
  <c r="K9" i="3"/>
  <c r="B8" i="5" s="1"/>
  <c r="K18" i="3"/>
  <c r="B17" i="5" s="1"/>
  <c r="K12" i="3"/>
  <c r="B11" i="5" s="1"/>
  <c r="K3" i="3"/>
  <c r="B2" i="5" s="1"/>
  <c r="H5" i="3"/>
  <c r="J5" i="3" s="1"/>
  <c r="K5" i="3" s="1"/>
  <c r="B4" i="5" s="1"/>
  <c r="H15" i="3"/>
  <c r="J15" i="3" s="1"/>
  <c r="K15" i="3" s="1"/>
  <c r="B14" i="5" s="1"/>
  <c r="H13" i="3"/>
  <c r="J13" i="3" s="1"/>
  <c r="K13" i="3" s="1"/>
  <c r="B12" i="5" s="1"/>
  <c r="H16" i="3"/>
  <c r="J16" i="3" s="1"/>
  <c r="K16" i="3" s="1"/>
  <c r="B15" i="5" s="1"/>
  <c r="H14" i="3"/>
  <c r="J14" i="3" s="1"/>
  <c r="K14" i="3" s="1"/>
  <c r="B13" i="5" s="1"/>
  <c r="K13" i="4"/>
  <c r="K12" i="5" s="1"/>
  <c r="K14" i="4"/>
  <c r="K13" i="5" s="1"/>
  <c r="K7" i="4"/>
  <c r="K6" i="5" s="1"/>
  <c r="K15" i="4"/>
  <c r="K14" i="5" s="1"/>
  <c r="K8" i="4"/>
  <c r="K7" i="5" s="1"/>
  <c r="K9" i="4"/>
  <c r="K8" i="5" s="1"/>
  <c r="K17" i="4"/>
  <c r="K16" i="5" s="1"/>
  <c r="K10" i="4"/>
  <c r="K9" i="5" s="1"/>
  <c r="K17" i="1"/>
  <c r="H16" i="5" s="1"/>
  <c r="K9" i="1"/>
  <c r="H8" i="5" s="1"/>
  <c r="K19" i="1"/>
  <c r="H18" i="5" s="1"/>
  <c r="K12" i="1"/>
  <c r="H11" i="5" s="1"/>
  <c r="K13" i="1"/>
  <c r="H12" i="5" s="1"/>
  <c r="K5" i="1"/>
  <c r="H4" i="5" s="1"/>
  <c r="K10" i="1"/>
  <c r="H9" i="5" s="1"/>
  <c r="K4" i="1"/>
  <c r="H3" i="5" s="1"/>
  <c r="K20" i="4"/>
  <c r="K19" i="5" s="1"/>
  <c r="K11" i="1"/>
  <c r="H10" i="5" s="1"/>
  <c r="K11" i="4"/>
  <c r="K10" i="5" s="1"/>
  <c r="K19" i="4"/>
  <c r="K18" i="5" s="1"/>
  <c r="K12" i="4"/>
  <c r="K11" i="5" s="1"/>
  <c r="K3" i="1"/>
  <c r="H2" i="5" s="1"/>
  <c r="H11" i="3"/>
  <c r="J11" i="3" s="1"/>
  <c r="K11" i="3" s="1"/>
  <c r="B10" i="5" s="1"/>
  <c r="H10" i="3"/>
  <c r="J10" i="3" s="1"/>
  <c r="K10" i="3" s="1"/>
  <c r="B9" i="5" s="1"/>
  <c r="K6" i="4"/>
  <c r="K5" i="5" s="1"/>
  <c r="K3" i="2"/>
  <c r="E2" i="5" s="1"/>
  <c r="K20" i="2"/>
  <c r="E19" i="5" s="1"/>
  <c r="K18" i="2"/>
  <c r="E17" i="5" s="1"/>
  <c r="K16" i="2"/>
  <c r="E15" i="5" s="1"/>
  <c r="K14" i="2"/>
  <c r="E13" i="5" s="1"/>
  <c r="K12" i="2"/>
  <c r="E11" i="5" s="1"/>
  <c r="K5" i="2"/>
  <c r="E4" i="5" s="1"/>
  <c r="K21" i="2"/>
  <c r="E20" i="5" s="1"/>
  <c r="K19" i="2"/>
  <c r="E18" i="5" s="1"/>
  <c r="K17" i="2"/>
  <c r="E16" i="5" s="1"/>
  <c r="K15" i="2"/>
  <c r="E14" i="5" s="1"/>
  <c r="K13" i="2"/>
  <c r="E12" i="5" s="1"/>
  <c r="K11" i="2"/>
  <c r="E10" i="5" s="1"/>
  <c r="H4" i="2"/>
  <c r="J4" i="2" s="1"/>
  <c r="K4" i="2" s="1"/>
  <c r="E3" i="5" s="1"/>
  <c r="H10" i="2"/>
  <c r="J10" i="2" s="1"/>
  <c r="K10" i="2" s="1"/>
  <c r="E9" i="5" s="1"/>
  <c r="H9" i="2"/>
  <c r="J9" i="2" s="1"/>
  <c r="K9" i="2" s="1"/>
  <c r="E8" i="5" s="1"/>
  <c r="H8" i="2"/>
  <c r="J8" i="2" s="1"/>
  <c r="K8" i="2" s="1"/>
  <c r="E7" i="5" s="1"/>
  <c r="H7" i="2"/>
  <c r="J7" i="2" s="1"/>
  <c r="K7" i="2" s="1"/>
  <c r="E6" i="5" s="1"/>
  <c r="H6" i="2"/>
  <c r="J6" i="2" s="1"/>
  <c r="K6" i="2" s="1"/>
  <c r="E5" i="5" s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ETKIN YER IVMESI KATSAYISI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BINA ÖNEM KATSAYISI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KARAKTERİSTİK PERİYODLARI (ZEMİN SINIFINA GÖRE)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KARAKTERİSTİK PERİYODLARI (ZEMİN SINIFINA GÖRE)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SPEKTRAL İVME KATSAYISI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ELASTİK SPEKTRAL İVME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DEPREM YÜKÜ AZALTMA KATSAYISI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OKAN:
</t>
        </r>
        <r>
          <rPr>
            <sz val="8"/>
            <color indexed="81"/>
            <rFont val="Tahoma"/>
            <family val="2"/>
            <charset val="162"/>
          </rPr>
          <t>DEPREM YÜKÜ AZALTMA KATSAYISI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TAŞIYICI SİSTEM DAVRANIŞ KATSAYISI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YERÇEKİMİ İVMESİ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ETKIN YER IVMESI KATSAYISI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BINA ÖNEM KATSAYISI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KARAKTERİSTİK PERİYODLARI (ZEMİN SINIFINA GÖRE)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KARAKTERİSTİK PERİYODLARI (ZEMİN SINIFINA GÖRE)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SPEKTRAL İVME KATSAYISI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ELASTİK SPEKTRAL İVME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DEPREM YÜKÜ AZALTMA KATSAYISI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OKAN:
</t>
        </r>
        <r>
          <rPr>
            <sz val="8"/>
            <color indexed="81"/>
            <rFont val="Tahoma"/>
            <family val="2"/>
            <charset val="162"/>
          </rPr>
          <t>DEPREM YÜKÜ AZALTMA KATSAYISI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TAŞIYICI SİSTEM DAVRANIŞ KATSAYISI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YERÇEKİMİ İVMESİ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ETKIN YER IVMESI KATSAYISI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BINA ÖNEM KATSAYISI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KARAKTERİSTİK PERİYODLARI (ZEMİN SINIFINA GÖRE)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KARAKTERİSTİK PERİYODLARI (ZEMİN SINIFINA GÖRE)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SPEKTRAL İVME KATSAYISI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ELASTİK SPEKTRAL İVME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DEPREM YÜKÜ AZALTMA KATSAYISI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OKAN:
</t>
        </r>
        <r>
          <rPr>
            <sz val="8"/>
            <color indexed="81"/>
            <rFont val="Tahoma"/>
            <family val="2"/>
            <charset val="162"/>
          </rPr>
          <t>DEPREM YÜKÜ AZALTMA KATSAYISI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TAŞIYICI SİSTEM DAVRANIŞ KATSAYISI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YERÇEKİMİ İVMESİ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ETKIN YER IVMESI KATSAYISI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BINA ÖNEM KATSAYISI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KATSAYISI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KARAKTERİSTİK PERİYODLARI (ZEMİN SINIFINA GÖRE)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SPEKTRUM KARAKTERİSTİK PERİYODLARI (ZEMİN SINIFINA GÖRE)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SPEKTRAL İVME KATSAYISI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ELASTİK SPEKTRAL İVME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DEPREM YÜKÜ AZALTMA KATSAYISI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OKAN:
</t>
        </r>
        <r>
          <rPr>
            <sz val="8"/>
            <color indexed="81"/>
            <rFont val="Tahoma"/>
            <family val="2"/>
            <charset val="162"/>
          </rPr>
          <t>DEPREM YÜKÜ AZALTMA KATSAYISI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TAŞIYICI SİSTEM DAVRANIŞ KATSAYISI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162"/>
          </rPr>
          <t>OKAN:</t>
        </r>
        <r>
          <rPr>
            <sz val="8"/>
            <color indexed="81"/>
            <rFont val="Tahoma"/>
            <family val="2"/>
            <charset val="162"/>
          </rPr>
          <t xml:space="preserve">
YERÇEKİMİ İVMESİ</t>
        </r>
      </text>
    </comment>
  </commentList>
</comments>
</file>

<file path=xl/sharedStrings.xml><?xml version="1.0" encoding="utf-8"?>
<sst xmlns="http://schemas.openxmlformats.org/spreadsheetml/2006/main" count="137" uniqueCount="34">
  <si>
    <t>Spektrum Eğrisi</t>
  </si>
  <si>
    <t>I</t>
  </si>
  <si>
    <t>S(T)</t>
  </si>
  <si>
    <t>A(T)</t>
  </si>
  <si>
    <t>R</t>
  </si>
  <si>
    <t>T</t>
  </si>
  <si>
    <r>
      <t>A</t>
    </r>
    <r>
      <rPr>
        <b/>
        <vertAlign val="subscript"/>
        <sz val="12"/>
        <color indexed="8"/>
        <rFont val="Arial"/>
        <family val="2"/>
        <charset val="162"/>
      </rPr>
      <t>0</t>
    </r>
  </si>
  <si>
    <r>
      <t>T</t>
    </r>
    <r>
      <rPr>
        <b/>
        <vertAlign val="subscript"/>
        <sz val="12"/>
        <color indexed="8"/>
        <rFont val="Arial"/>
        <family val="2"/>
        <charset val="162"/>
      </rPr>
      <t>A</t>
    </r>
  </si>
  <si>
    <r>
      <t>T</t>
    </r>
    <r>
      <rPr>
        <b/>
        <vertAlign val="subscript"/>
        <sz val="12"/>
        <color indexed="8"/>
        <rFont val="Arial"/>
        <family val="2"/>
        <charset val="162"/>
      </rPr>
      <t>B</t>
    </r>
  </si>
  <si>
    <r>
      <t>S</t>
    </r>
    <r>
      <rPr>
        <b/>
        <vertAlign val="subscript"/>
        <sz val="12"/>
        <color indexed="8"/>
        <rFont val="Arial"/>
        <family val="2"/>
        <charset val="162"/>
      </rPr>
      <t>ae</t>
    </r>
    <r>
      <rPr>
        <b/>
        <sz val="12"/>
        <color indexed="8"/>
        <rFont val="Arial"/>
        <family val="2"/>
        <charset val="162"/>
      </rPr>
      <t>(T)</t>
    </r>
  </si>
  <si>
    <r>
      <t>0 ≤ T ≤ T</t>
    </r>
    <r>
      <rPr>
        <b/>
        <vertAlign val="subscript"/>
        <sz val="12"/>
        <color indexed="8"/>
        <rFont val="Arial"/>
        <family val="2"/>
        <charset val="162"/>
      </rPr>
      <t>A</t>
    </r>
  </si>
  <si>
    <r>
      <t>T</t>
    </r>
    <r>
      <rPr>
        <b/>
        <vertAlign val="subscript"/>
        <sz val="12"/>
        <color indexed="8"/>
        <rFont val="Arial"/>
        <family val="2"/>
        <charset val="162"/>
      </rPr>
      <t>A</t>
    </r>
    <r>
      <rPr>
        <b/>
        <sz val="12"/>
        <color indexed="8"/>
        <rFont val="Arial"/>
        <family val="2"/>
        <charset val="162"/>
      </rPr>
      <t xml:space="preserve"> &lt; T ≤ T</t>
    </r>
    <r>
      <rPr>
        <b/>
        <vertAlign val="subscript"/>
        <sz val="12"/>
        <color indexed="8"/>
        <rFont val="Arial"/>
        <family val="2"/>
        <charset val="162"/>
      </rPr>
      <t>B</t>
    </r>
  </si>
  <si>
    <r>
      <t>T</t>
    </r>
    <r>
      <rPr>
        <b/>
        <vertAlign val="subscript"/>
        <sz val="12"/>
        <color indexed="8"/>
        <rFont val="Arial"/>
        <family val="2"/>
        <charset val="162"/>
      </rPr>
      <t>B</t>
    </r>
    <r>
      <rPr>
        <b/>
        <sz val="12"/>
        <color indexed="8"/>
        <rFont val="Arial"/>
        <family val="2"/>
        <charset val="162"/>
      </rPr>
      <t xml:space="preserve"> &lt; T </t>
    </r>
  </si>
  <si>
    <r>
      <t>S</t>
    </r>
    <r>
      <rPr>
        <b/>
        <sz val="12"/>
        <color indexed="8"/>
        <rFont val="Arial"/>
        <family val="2"/>
        <charset val="162"/>
      </rPr>
      <t>(T)</t>
    </r>
  </si>
  <si>
    <t>g</t>
  </si>
  <si>
    <t>Z3</t>
  </si>
  <si>
    <r>
      <t xml:space="preserve">1+1,5 </t>
    </r>
    <r>
      <rPr>
        <sz val="8"/>
        <color indexed="8"/>
        <rFont val="Arial"/>
        <family val="2"/>
        <charset val="162"/>
      </rPr>
      <t>x</t>
    </r>
    <r>
      <rPr>
        <sz val="11"/>
        <color indexed="8"/>
        <rFont val="Arial"/>
        <family val="2"/>
        <charset val="162"/>
      </rPr>
      <t xml:space="preserve"> (T/T</t>
    </r>
    <r>
      <rPr>
        <vertAlign val="subscript"/>
        <sz val="11"/>
        <color indexed="8"/>
        <rFont val="Arial"/>
        <family val="2"/>
        <charset val="162"/>
      </rPr>
      <t>A</t>
    </r>
    <r>
      <rPr>
        <sz val="11"/>
        <color indexed="8"/>
        <rFont val="Arial"/>
        <family val="2"/>
        <charset val="162"/>
      </rPr>
      <t>)</t>
    </r>
  </si>
  <si>
    <r>
      <t xml:space="preserve">2,5 </t>
    </r>
    <r>
      <rPr>
        <sz val="8"/>
        <color indexed="8"/>
        <rFont val="Arial"/>
        <family val="2"/>
        <charset val="162"/>
      </rPr>
      <t>x</t>
    </r>
    <r>
      <rPr>
        <sz val="11"/>
        <color indexed="8"/>
        <rFont val="Arial"/>
        <family val="2"/>
        <charset val="162"/>
      </rPr>
      <t xml:space="preserve"> (T</t>
    </r>
    <r>
      <rPr>
        <vertAlign val="subscript"/>
        <sz val="11"/>
        <color indexed="8"/>
        <rFont val="Arial"/>
        <family val="2"/>
        <charset val="162"/>
      </rPr>
      <t>B</t>
    </r>
    <r>
      <rPr>
        <sz val="11"/>
        <color indexed="8"/>
        <rFont val="Arial"/>
        <family val="2"/>
        <charset val="162"/>
      </rPr>
      <t>/T)^0,8</t>
    </r>
  </si>
  <si>
    <r>
      <t>A</t>
    </r>
    <r>
      <rPr>
        <vertAlign val="subscript"/>
        <sz val="11"/>
        <color indexed="8"/>
        <rFont val="Arial"/>
        <family val="2"/>
        <charset val="162"/>
      </rPr>
      <t xml:space="preserve">0 </t>
    </r>
    <r>
      <rPr>
        <sz val="8"/>
        <color indexed="8"/>
        <rFont val="Arial"/>
        <family val="2"/>
        <charset val="162"/>
      </rPr>
      <t>x</t>
    </r>
    <r>
      <rPr>
        <sz val="11"/>
        <color indexed="8"/>
        <rFont val="Arial"/>
        <family val="2"/>
        <charset val="162"/>
      </rPr>
      <t xml:space="preserve"> I </t>
    </r>
    <r>
      <rPr>
        <sz val="8"/>
        <color indexed="8"/>
        <rFont val="Arial"/>
        <family val="2"/>
        <charset val="162"/>
      </rPr>
      <t>x</t>
    </r>
    <r>
      <rPr>
        <sz val="11"/>
        <color indexed="8"/>
        <rFont val="Arial"/>
        <family val="2"/>
        <charset val="162"/>
      </rPr>
      <t xml:space="preserve"> S(T) </t>
    </r>
  </si>
  <si>
    <r>
      <t xml:space="preserve">A(T) </t>
    </r>
    <r>
      <rPr>
        <sz val="8"/>
        <color indexed="8"/>
        <rFont val="Arial"/>
        <family val="2"/>
        <charset val="162"/>
      </rPr>
      <t>x</t>
    </r>
    <r>
      <rPr>
        <sz val="11"/>
        <color indexed="8"/>
        <rFont val="Arial"/>
        <family val="2"/>
        <charset val="162"/>
      </rPr>
      <t xml:space="preserve"> g</t>
    </r>
  </si>
  <si>
    <t>Z2</t>
  </si>
  <si>
    <t>NOT : Sarı renkli kutucuklar doldurulacaktır.</t>
  </si>
  <si>
    <t>Z1</t>
  </si>
  <si>
    <t>Z4</t>
  </si>
  <si>
    <r>
      <t>R</t>
    </r>
    <r>
      <rPr>
        <b/>
        <vertAlign val="subscript"/>
        <sz val="12"/>
        <color indexed="8"/>
        <rFont val="Arial"/>
        <family val="2"/>
        <charset val="162"/>
      </rPr>
      <t>a</t>
    </r>
    <r>
      <rPr>
        <b/>
        <sz val="12"/>
        <color indexed="8"/>
        <rFont val="Arial"/>
        <family val="2"/>
        <charset val="162"/>
      </rPr>
      <t>(T)</t>
    </r>
  </si>
  <si>
    <r>
      <t>T</t>
    </r>
    <r>
      <rPr>
        <b/>
        <vertAlign val="subscript"/>
        <sz val="12"/>
        <color indexed="8"/>
        <rFont val="Arial"/>
        <family val="2"/>
        <charset val="162"/>
      </rPr>
      <t>A</t>
    </r>
    <r>
      <rPr>
        <b/>
        <sz val="12"/>
        <color indexed="8"/>
        <rFont val="Arial"/>
        <family val="2"/>
        <charset val="162"/>
      </rPr>
      <t xml:space="preserve"> &lt; T </t>
    </r>
  </si>
  <si>
    <r>
      <t xml:space="preserve">1,5 + (R-1,5) </t>
    </r>
    <r>
      <rPr>
        <sz val="8"/>
        <color theme="1"/>
        <rFont val="Arial"/>
        <family val="2"/>
        <charset val="162"/>
      </rPr>
      <t>x (</t>
    </r>
    <r>
      <rPr>
        <sz val="11"/>
        <color theme="1"/>
        <rFont val="Arial"/>
        <family val="2"/>
        <charset val="162"/>
      </rPr>
      <t>T/T</t>
    </r>
    <r>
      <rPr>
        <vertAlign val="subscript"/>
        <sz val="11"/>
        <color theme="1"/>
        <rFont val="Arial"/>
        <family val="2"/>
        <charset val="162"/>
      </rPr>
      <t>A</t>
    </r>
    <r>
      <rPr>
        <sz val="11"/>
        <color theme="1"/>
        <rFont val="Arial"/>
        <family val="2"/>
        <charset val="162"/>
      </rPr>
      <t>)</t>
    </r>
  </si>
  <si>
    <r>
      <t>R</t>
    </r>
    <r>
      <rPr>
        <vertAlign val="subscript"/>
        <sz val="11"/>
        <color theme="1"/>
        <rFont val="Arial"/>
        <family val="2"/>
        <charset val="162"/>
      </rPr>
      <t>a</t>
    </r>
    <r>
      <rPr>
        <sz val="11"/>
        <color theme="1"/>
        <rFont val="Arial"/>
        <family val="2"/>
        <charset val="162"/>
      </rPr>
      <t>T=R</t>
    </r>
  </si>
  <si>
    <r>
      <t>S</t>
    </r>
    <r>
      <rPr>
        <b/>
        <vertAlign val="subscript"/>
        <sz val="12"/>
        <color indexed="8"/>
        <rFont val="Arial"/>
        <family val="2"/>
        <charset val="162"/>
      </rPr>
      <t>ae</t>
    </r>
    <r>
      <rPr>
        <b/>
        <sz val="12"/>
        <color indexed="8"/>
        <rFont val="Arial"/>
        <family val="2"/>
        <charset val="162"/>
      </rPr>
      <t>(T)/Ra(T)</t>
    </r>
  </si>
  <si>
    <t>Z1 İÇİN</t>
  </si>
  <si>
    <t>Z2 İÇİN</t>
  </si>
  <si>
    <t>Z3 İÇİN</t>
  </si>
  <si>
    <t>Z4 İÇİN</t>
  </si>
  <si>
    <r>
      <t>SAP2000 veya ETABS İÇİN "</t>
    </r>
    <r>
      <rPr>
        <i/>
        <sz val="11"/>
        <color theme="1"/>
        <rFont val="Arial"/>
        <family val="2"/>
        <charset val="162"/>
      </rPr>
      <t>RESPONSE SPECTRUM FUNCTION"</t>
    </r>
    <r>
      <rPr>
        <sz val="11"/>
        <color theme="1"/>
        <rFont val="Arial"/>
        <family val="2"/>
        <charset val="162"/>
      </rPr>
      <t xml:space="preserve"> TANIMLAMASI !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</si>
</sst>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indexed="8"/>
      <name val="Arial"/>
      <family val="2"/>
      <charset val="162"/>
    </font>
    <font>
      <vertAlign val="subscript"/>
      <sz val="11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vertAlign val="subscript"/>
      <sz val="12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i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vertAlign val="subscript"/>
      <sz val="11"/>
      <color theme="1"/>
      <name val="Arial"/>
      <family val="2"/>
      <charset val="162"/>
    </font>
    <font>
      <b/>
      <i/>
      <sz val="14"/>
      <color theme="1"/>
      <name val="Arial"/>
      <family val="2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i/>
      <sz val="11"/>
      <color theme="1"/>
      <name val="Arial"/>
      <family val="2"/>
      <charset val="162"/>
    </font>
    <font>
      <b/>
      <i/>
      <sz val="11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2" fontId="6" fillId="5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Border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11" fillId="7" borderId="6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Elastik </a:t>
            </a:r>
            <a:r>
              <a:rPr lang="en-US"/>
              <a:t>Spektrum Eğrisi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'Z1'!$F$3:$F$20</c:f>
              <c:numCache>
                <c:formatCode>0.00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5</c:v>
                </c:pt>
              </c:numCache>
            </c:numRef>
          </c:xVal>
          <c:yVal>
            <c:numRef>
              <c:f>'Z1'!$J$3:$J$20</c:f>
              <c:numCache>
                <c:formatCode>0.00</c:formatCode>
                <c:ptCount val="18"/>
                <c:pt idx="0">
                  <c:v>3.9240000000000004</c:v>
                </c:pt>
                <c:pt idx="1">
                  <c:v>9.81</c:v>
                </c:pt>
                <c:pt idx="2">
                  <c:v>9.81</c:v>
                </c:pt>
                <c:pt idx="3">
                  <c:v>9.81</c:v>
                </c:pt>
                <c:pt idx="4">
                  <c:v>7.7932394105166356</c:v>
                </c:pt>
                <c:pt idx="5">
                  <c:v>6.5191354963594339</c:v>
                </c:pt>
                <c:pt idx="6">
                  <c:v>5.6343654312604574</c:v>
                </c:pt>
                <c:pt idx="7">
                  <c:v>4.9806678340454642</c:v>
                </c:pt>
                <c:pt idx="8">
                  <c:v>4.4760406454792614</c:v>
                </c:pt>
                <c:pt idx="9">
                  <c:v>4.0735401725427414</c:v>
                </c:pt>
                <c:pt idx="10">
                  <c:v>3.7442601103354303</c:v>
                </c:pt>
                <c:pt idx="11">
                  <c:v>2.7070295957869028</c:v>
                </c:pt>
                <c:pt idx="12">
                  <c:v>2.1505127147116636</c:v>
                </c:pt>
                <c:pt idx="13">
                  <c:v>1.7989289222823583</c:v>
                </c:pt>
                <c:pt idx="14">
                  <c:v>1.554780221804352</c:v>
                </c:pt>
                <c:pt idx="15">
                  <c:v>1.3743950289036617</c:v>
                </c:pt>
                <c:pt idx="16">
                  <c:v>1.2351452088947474</c:v>
                </c:pt>
                <c:pt idx="17">
                  <c:v>1.0332133468911671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81792"/>
        <c:axId val="40282368"/>
      </c:scatterChart>
      <c:valAx>
        <c:axId val="4028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1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 (sn)</a:t>
                </a:r>
                <a:endParaRPr lang="en-US" sz="11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9231750195043739"/>
              <c:y val="0.923878954927858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40282368"/>
        <c:crosses val="autoZero"/>
        <c:crossBetween val="midCat"/>
        <c:majorUnit val="0.5"/>
      </c:valAx>
      <c:valAx>
        <c:axId val="40282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Sae  (m/sn2)</a:t>
                </a:r>
                <a:endParaRPr lang="en-US" sz="1100" baseline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151055454407693E-2"/>
              <c:y val="0.3477564933310248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40281792"/>
        <c:crosses val="autoZero"/>
        <c:crossBetween val="midCat"/>
        <c:majorUnit val="2"/>
        <c:minorUnit val="0.5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İnelastik </a:t>
            </a:r>
            <a:r>
              <a:rPr lang="en-US"/>
              <a:t>Spektrum Eğrisi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'Z1'!$F$3:$F$20</c:f>
              <c:numCache>
                <c:formatCode>0.00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5</c:v>
                </c:pt>
              </c:numCache>
            </c:numRef>
          </c:xVal>
          <c:yVal>
            <c:numRef>
              <c:f>'Z1'!$K$3:$K$20</c:f>
              <c:numCache>
                <c:formatCode>0.00</c:formatCode>
                <c:ptCount val="18"/>
                <c:pt idx="0">
                  <c:v>2.6160000000000001</c:v>
                </c:pt>
                <c:pt idx="1">
                  <c:v>1.635</c:v>
                </c:pt>
                <c:pt idx="2">
                  <c:v>1.635</c:v>
                </c:pt>
                <c:pt idx="3">
                  <c:v>1.635</c:v>
                </c:pt>
                <c:pt idx="4">
                  <c:v>1.2988732350861059</c:v>
                </c:pt>
                <c:pt idx="5">
                  <c:v>1.0865225827265723</c:v>
                </c:pt>
                <c:pt idx="6">
                  <c:v>0.93906090521007624</c:v>
                </c:pt>
                <c:pt idx="7">
                  <c:v>0.83011130567424407</c:v>
                </c:pt>
                <c:pt idx="8">
                  <c:v>0.7460067742465436</c:v>
                </c:pt>
                <c:pt idx="9">
                  <c:v>0.67892336209045689</c:v>
                </c:pt>
                <c:pt idx="10">
                  <c:v>0.62404335172257175</c:v>
                </c:pt>
                <c:pt idx="11">
                  <c:v>0.45117159929781714</c:v>
                </c:pt>
                <c:pt idx="12">
                  <c:v>0.35841878578527725</c:v>
                </c:pt>
                <c:pt idx="13">
                  <c:v>0.29982148704705974</c:v>
                </c:pt>
                <c:pt idx="14">
                  <c:v>0.25913003696739201</c:v>
                </c:pt>
                <c:pt idx="15">
                  <c:v>0.2290658381506103</c:v>
                </c:pt>
                <c:pt idx="16">
                  <c:v>0.20585753481579125</c:v>
                </c:pt>
                <c:pt idx="17">
                  <c:v>0.17220222448186118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84096"/>
        <c:axId val="40284672"/>
      </c:scatterChart>
      <c:valAx>
        <c:axId val="4028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1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 (sn)</a:t>
                </a:r>
                <a:endParaRPr lang="en-US" sz="11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9231750195043716"/>
              <c:y val="0.923878954927858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40284672"/>
        <c:crosses val="autoZero"/>
        <c:crossBetween val="midCat"/>
        <c:majorUnit val="0.5"/>
      </c:valAx>
      <c:valAx>
        <c:axId val="40284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Sae / R  (m/sn2)</a:t>
                </a:r>
                <a:endParaRPr lang="en-US" sz="1100" baseline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1510554544076927E-2"/>
              <c:y val="0.3477564933310248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40284096"/>
        <c:crosses val="autoZero"/>
        <c:crossBetween val="midCat"/>
        <c:majorUnit val="0.5"/>
        <c:minorUnit val="0.5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İnelastik </a:t>
            </a:r>
            <a:r>
              <a:rPr lang="en-US"/>
              <a:t>Spektrum Eğrisi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'Z2'!$F$3:$F$21</c:f>
              <c:numCache>
                <c:formatCode>0.00</c:formatCode>
                <c:ptCount val="19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1.5</c:v>
                </c:pt>
                <c:pt idx="13">
                  <c:v>2</c:v>
                </c:pt>
                <c:pt idx="14">
                  <c:v>2.5</c:v>
                </c:pt>
                <c:pt idx="15">
                  <c:v>3</c:v>
                </c:pt>
                <c:pt idx="16">
                  <c:v>3.5</c:v>
                </c:pt>
                <c:pt idx="17">
                  <c:v>4</c:v>
                </c:pt>
                <c:pt idx="18">
                  <c:v>5</c:v>
                </c:pt>
              </c:numCache>
            </c:numRef>
          </c:xVal>
          <c:yVal>
            <c:numRef>
              <c:f>'Z2'!$K$3:$K$21</c:f>
              <c:numCache>
                <c:formatCode>0.00</c:formatCode>
                <c:ptCount val="19"/>
                <c:pt idx="0">
                  <c:v>3.1392000000000002</c:v>
                </c:pt>
                <c:pt idx="1">
                  <c:v>1.8227612903225805</c:v>
                </c:pt>
                <c:pt idx="2">
                  <c:v>1.6817142857142857</c:v>
                </c:pt>
                <c:pt idx="3">
                  <c:v>1.6817142857142857</c:v>
                </c:pt>
                <c:pt idx="4">
                  <c:v>1.6817142857142857</c:v>
                </c:pt>
                <c:pt idx="5">
                  <c:v>1.6817142857142857</c:v>
                </c:pt>
                <c:pt idx="6">
                  <c:v>1.4067735786405109</c:v>
                </c:pt>
                <c:pt idx="7">
                  <c:v>1.215847780051363</c:v>
                </c:pt>
                <c:pt idx="8">
                  <c:v>1.0747854400069832</c:v>
                </c:pt>
                <c:pt idx="9">
                  <c:v>0.96589121678750689</c:v>
                </c:pt>
                <c:pt idx="10">
                  <c:v>0.87903506369272766</c:v>
                </c:pt>
                <c:pt idx="11">
                  <c:v>0.80797924781882347</c:v>
                </c:pt>
                <c:pt idx="12">
                  <c:v>0.58415379064870898</c:v>
                </c:pt>
                <c:pt idx="13">
                  <c:v>0.46406221642061202</c:v>
                </c:pt>
                <c:pt idx="14">
                  <c:v>0.38819344668205058</c:v>
                </c:pt>
                <c:pt idx="15">
                  <c:v>0.33550824919172728</c:v>
                </c:pt>
                <c:pt idx="16">
                  <c:v>0.29658267025685553</c:v>
                </c:pt>
                <c:pt idx="17">
                  <c:v>0.26653375230931758</c:v>
                </c:pt>
                <c:pt idx="18">
                  <c:v>0.22295858681215039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86976"/>
        <c:axId val="40287552"/>
      </c:scatterChart>
      <c:valAx>
        <c:axId val="4028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1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 (sn)</a:t>
                </a:r>
                <a:endParaRPr lang="en-US" sz="11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9231750195043694"/>
              <c:y val="0.923878954927858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40287552"/>
        <c:crosses val="autoZero"/>
        <c:crossBetween val="midCat"/>
        <c:majorUnit val="0.5"/>
      </c:valAx>
      <c:valAx>
        <c:axId val="4028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Sae / R  (m/sn2)</a:t>
                </a:r>
                <a:endParaRPr lang="en-US" sz="1100" baseline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1510554544076922E-2"/>
              <c:y val="0.3477564933310248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40286976"/>
        <c:crosses val="autoZero"/>
        <c:crossBetween val="midCat"/>
        <c:majorUnit val="0.5"/>
        <c:minorUnit val="0.5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Elastik </a:t>
            </a:r>
            <a:r>
              <a:rPr lang="en-US"/>
              <a:t>Spektrum Eğrisi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'Z2'!$F$3:$F$21</c:f>
              <c:numCache>
                <c:formatCode>0.00</c:formatCode>
                <c:ptCount val="19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1.5</c:v>
                </c:pt>
                <c:pt idx="13">
                  <c:v>2</c:v>
                </c:pt>
                <c:pt idx="14">
                  <c:v>2.5</c:v>
                </c:pt>
                <c:pt idx="15">
                  <c:v>3</c:v>
                </c:pt>
                <c:pt idx="16">
                  <c:v>3.5</c:v>
                </c:pt>
                <c:pt idx="17">
                  <c:v>4</c:v>
                </c:pt>
                <c:pt idx="18">
                  <c:v>5</c:v>
                </c:pt>
              </c:numCache>
            </c:numRef>
          </c:xVal>
          <c:yVal>
            <c:numRef>
              <c:f>'Z2'!$J$3:$J$21</c:f>
              <c:numCache>
                <c:formatCode>0.00</c:formatCode>
                <c:ptCount val="19"/>
                <c:pt idx="0">
                  <c:v>4.7088000000000001</c:v>
                </c:pt>
                <c:pt idx="1">
                  <c:v>9.4176000000000002</c:v>
                </c:pt>
                <c:pt idx="2">
                  <c:v>11.772</c:v>
                </c:pt>
                <c:pt idx="3">
                  <c:v>11.772</c:v>
                </c:pt>
                <c:pt idx="4">
                  <c:v>11.772</c:v>
                </c:pt>
                <c:pt idx="5">
                  <c:v>11.772</c:v>
                </c:pt>
                <c:pt idx="6">
                  <c:v>9.8474150504835762</c:v>
                </c:pt>
                <c:pt idx="7">
                  <c:v>8.5109344603595414</c:v>
                </c:pt>
                <c:pt idx="8">
                  <c:v>7.5234980800488822</c:v>
                </c:pt>
                <c:pt idx="9">
                  <c:v>6.761238517512548</c:v>
                </c:pt>
                <c:pt idx="10">
                  <c:v>6.1532454458490937</c:v>
                </c:pt>
                <c:pt idx="11">
                  <c:v>5.655854734731764</c:v>
                </c:pt>
                <c:pt idx="12">
                  <c:v>4.089076534540963</c:v>
                </c:pt>
                <c:pt idx="13">
                  <c:v>3.2484355149442843</c:v>
                </c:pt>
                <c:pt idx="14">
                  <c:v>2.717354126774354</c:v>
                </c:pt>
                <c:pt idx="15">
                  <c:v>2.3485577443420911</c:v>
                </c:pt>
                <c:pt idx="16">
                  <c:v>2.0760786917979885</c:v>
                </c:pt>
                <c:pt idx="17">
                  <c:v>1.865736266165223</c:v>
                </c:pt>
                <c:pt idx="18">
                  <c:v>1.5607101076850527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748288"/>
        <c:axId val="182748864"/>
      </c:scatterChart>
      <c:valAx>
        <c:axId val="182748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1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 (sn)</a:t>
                </a:r>
                <a:endParaRPr lang="en-US" sz="11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9231750195043716"/>
              <c:y val="0.923878954927858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2748864"/>
        <c:crosses val="autoZero"/>
        <c:crossBetween val="midCat"/>
        <c:majorUnit val="0.5"/>
      </c:valAx>
      <c:valAx>
        <c:axId val="182748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Sae  (m/sn2)</a:t>
                </a:r>
                <a:endParaRPr lang="en-US" sz="1100" baseline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1510554544076927E-2"/>
              <c:y val="0.3477564933310248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2748288"/>
        <c:crosses val="autoZero"/>
        <c:crossBetween val="midCat"/>
        <c:minorUnit val="0.5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Elastik </a:t>
            </a:r>
            <a:r>
              <a:rPr lang="en-US"/>
              <a:t>Spektrum Eğrisi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'Z3'!$F$3:$F$21</c:f>
              <c:numCache>
                <c:formatCode>0.00</c:formatCode>
                <c:ptCount val="19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1.5</c:v>
                </c:pt>
                <c:pt idx="13">
                  <c:v>2</c:v>
                </c:pt>
                <c:pt idx="14">
                  <c:v>2.5</c:v>
                </c:pt>
                <c:pt idx="15">
                  <c:v>3</c:v>
                </c:pt>
                <c:pt idx="16">
                  <c:v>3.5</c:v>
                </c:pt>
                <c:pt idx="17">
                  <c:v>4</c:v>
                </c:pt>
                <c:pt idx="18">
                  <c:v>5</c:v>
                </c:pt>
              </c:numCache>
            </c:numRef>
          </c:xVal>
          <c:yVal>
            <c:numRef>
              <c:f>'Z3'!$J$3:$J$21</c:f>
              <c:numCache>
                <c:formatCode>0.00</c:formatCode>
                <c:ptCount val="19"/>
                <c:pt idx="0">
                  <c:v>4.7088000000000001</c:v>
                </c:pt>
                <c:pt idx="1">
                  <c:v>9.4176000000000002</c:v>
                </c:pt>
                <c:pt idx="2">
                  <c:v>11.772</c:v>
                </c:pt>
                <c:pt idx="3">
                  <c:v>11.772</c:v>
                </c:pt>
                <c:pt idx="4">
                  <c:v>11.772</c:v>
                </c:pt>
                <c:pt idx="5">
                  <c:v>11.772</c:v>
                </c:pt>
                <c:pt idx="6">
                  <c:v>11.772</c:v>
                </c:pt>
                <c:pt idx="7">
                  <c:v>11.772</c:v>
                </c:pt>
                <c:pt idx="8">
                  <c:v>10.406215652445995</c:v>
                </c:pt>
                <c:pt idx="9">
                  <c:v>9.3518872926199617</c:v>
                </c:pt>
                <c:pt idx="10">
                  <c:v>8.5109344603595378</c:v>
                </c:pt>
                <c:pt idx="11">
                  <c:v>7.8229625956313207</c:v>
                </c:pt>
                <c:pt idx="12">
                  <c:v>5.6558547347317631</c:v>
                </c:pt>
                <c:pt idx="13">
                  <c:v>4.4931121324025156</c:v>
                </c:pt>
                <c:pt idx="14">
                  <c:v>3.7585406078942314</c:v>
                </c:pt>
                <c:pt idx="15">
                  <c:v>3.2484355149442834</c:v>
                </c:pt>
                <c:pt idx="16">
                  <c:v>2.8715528798483412</c:v>
                </c:pt>
                <c:pt idx="17">
                  <c:v>2.5806152576539962</c:v>
                </c:pt>
                <c:pt idx="18">
                  <c:v>2.1587147067388299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752320"/>
        <c:axId val="182752896"/>
      </c:scatterChart>
      <c:valAx>
        <c:axId val="18275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1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 (sn)</a:t>
                </a:r>
                <a:endParaRPr lang="en-US" sz="11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9231750195043739"/>
              <c:y val="0.923878954927858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2752896"/>
        <c:crosses val="autoZero"/>
        <c:crossBetween val="midCat"/>
        <c:majorUnit val="0.5"/>
      </c:valAx>
      <c:valAx>
        <c:axId val="182752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Sae  (m/sn2)</a:t>
                </a:r>
                <a:endParaRPr lang="en-US" sz="1100" baseline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151055454407693E-2"/>
              <c:y val="0.3477564933310248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2752320"/>
        <c:crosses val="autoZero"/>
        <c:crossBetween val="midCat"/>
        <c:minorUnit val="0.5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İnelastik </a:t>
            </a:r>
            <a:r>
              <a:rPr lang="en-US"/>
              <a:t>Spektrum Eğrisi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'Z3'!$F$3:$F$21</c:f>
              <c:numCache>
                <c:formatCode>0.00</c:formatCode>
                <c:ptCount val="19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1.5</c:v>
                </c:pt>
                <c:pt idx="13">
                  <c:v>2</c:v>
                </c:pt>
                <c:pt idx="14">
                  <c:v>2.5</c:v>
                </c:pt>
                <c:pt idx="15">
                  <c:v>3</c:v>
                </c:pt>
                <c:pt idx="16">
                  <c:v>3.5</c:v>
                </c:pt>
                <c:pt idx="17">
                  <c:v>4</c:v>
                </c:pt>
                <c:pt idx="18">
                  <c:v>5</c:v>
                </c:pt>
              </c:numCache>
            </c:numRef>
          </c:xVal>
          <c:yVal>
            <c:numRef>
              <c:f>'Z3'!$K$3:$K$21</c:f>
              <c:numCache>
                <c:formatCode>0.00</c:formatCode>
                <c:ptCount val="19"/>
                <c:pt idx="0">
                  <c:v>3.1392000000000002</c:v>
                </c:pt>
                <c:pt idx="1">
                  <c:v>1.6144457142857143</c:v>
                </c:pt>
                <c:pt idx="2">
                  <c:v>1.4715</c:v>
                </c:pt>
                <c:pt idx="3">
                  <c:v>1.4715</c:v>
                </c:pt>
                <c:pt idx="4">
                  <c:v>1.4715</c:v>
                </c:pt>
                <c:pt idx="5">
                  <c:v>1.4715</c:v>
                </c:pt>
                <c:pt idx="6">
                  <c:v>1.4715</c:v>
                </c:pt>
                <c:pt idx="7">
                  <c:v>1.4715</c:v>
                </c:pt>
                <c:pt idx="8">
                  <c:v>1.3007769565557494</c:v>
                </c:pt>
                <c:pt idx="9">
                  <c:v>1.1689859115774952</c:v>
                </c:pt>
                <c:pt idx="10">
                  <c:v>1.0638668075449422</c:v>
                </c:pt>
                <c:pt idx="11">
                  <c:v>0.97787032445391509</c:v>
                </c:pt>
                <c:pt idx="12">
                  <c:v>0.70698184184147039</c:v>
                </c:pt>
                <c:pt idx="13">
                  <c:v>0.56163901655031445</c:v>
                </c:pt>
                <c:pt idx="14">
                  <c:v>0.46981757598677892</c:v>
                </c:pt>
                <c:pt idx="15">
                  <c:v>0.40605443936803542</c:v>
                </c:pt>
                <c:pt idx="16">
                  <c:v>0.35894410998104265</c:v>
                </c:pt>
                <c:pt idx="17">
                  <c:v>0.32257690720674953</c:v>
                </c:pt>
                <c:pt idx="18">
                  <c:v>0.26983933834235374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753472"/>
        <c:axId val="182754048"/>
      </c:scatterChart>
      <c:valAx>
        <c:axId val="182753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1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 (sn)</a:t>
                </a:r>
                <a:endParaRPr lang="en-US" sz="11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9231750195043716"/>
              <c:y val="0.923878954927858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2754048"/>
        <c:crosses val="autoZero"/>
        <c:crossBetween val="midCat"/>
        <c:majorUnit val="0.5"/>
      </c:valAx>
      <c:valAx>
        <c:axId val="18275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Sae / R  (m/sn2)</a:t>
                </a:r>
                <a:endParaRPr lang="en-US" sz="1100" baseline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1510554544076927E-2"/>
              <c:y val="0.3477564933310248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2753472"/>
        <c:crosses val="autoZero"/>
        <c:crossBetween val="midCat"/>
        <c:majorUnit val="0.5"/>
        <c:minorUnit val="0.5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Elastik </a:t>
            </a:r>
            <a:r>
              <a:rPr lang="en-US"/>
              <a:t>Spektrum Eğrisi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'Z4'!$F$3:$F$20</c:f>
              <c:numCache>
                <c:formatCode>0.00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5</c:v>
                </c:pt>
              </c:numCache>
            </c:numRef>
          </c:xVal>
          <c:yVal>
            <c:numRef>
              <c:f>'Z4'!$J$3:$J$20</c:f>
              <c:numCache>
                <c:formatCode>0.00</c:formatCode>
                <c:ptCount val="18"/>
                <c:pt idx="0">
                  <c:v>2.9430000000000001</c:v>
                </c:pt>
                <c:pt idx="1">
                  <c:v>5.1502500000000007</c:v>
                </c:pt>
                <c:pt idx="2">
                  <c:v>7.3574999999999999</c:v>
                </c:pt>
                <c:pt idx="3">
                  <c:v>7.3574999999999999</c:v>
                </c:pt>
                <c:pt idx="4">
                  <c:v>7.3574999999999999</c:v>
                </c:pt>
                <c:pt idx="5">
                  <c:v>7.3574999999999999</c:v>
                </c:pt>
                <c:pt idx="6">
                  <c:v>7.3574999999999999</c:v>
                </c:pt>
                <c:pt idx="7">
                  <c:v>7.3574999999999999</c:v>
                </c:pt>
                <c:pt idx="8">
                  <c:v>7.3574999999999999</c:v>
                </c:pt>
                <c:pt idx="9">
                  <c:v>7.3574999999999999</c:v>
                </c:pt>
                <c:pt idx="10">
                  <c:v>6.7627647193661948</c:v>
                </c:pt>
                <c:pt idx="11">
                  <c:v>4.889351622269575</c:v>
                </c:pt>
                <c:pt idx="12">
                  <c:v>3.8841883541839661</c:v>
                </c:pt>
                <c:pt idx="13">
                  <c:v>3.2491687782793246</c:v>
                </c:pt>
                <c:pt idx="14">
                  <c:v>2.8081950827515723</c:v>
                </c:pt>
                <c:pt idx="15">
                  <c:v>2.4823890269496514</c:v>
                </c:pt>
                <c:pt idx="16">
                  <c:v>2.2308803864748814</c:v>
                </c:pt>
                <c:pt idx="17">
                  <c:v>1.8661574153585934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99424"/>
        <c:axId val="183200000"/>
      </c:scatterChart>
      <c:valAx>
        <c:axId val="183199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1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 (sn)</a:t>
                </a:r>
                <a:endParaRPr lang="en-US" sz="11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9231750195043761"/>
              <c:y val="0.923878954927858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3200000"/>
        <c:crosses val="autoZero"/>
        <c:crossBetween val="midCat"/>
        <c:majorUnit val="0.5"/>
      </c:valAx>
      <c:valAx>
        <c:axId val="183200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Sae  (m/sn2)</a:t>
                </a:r>
                <a:endParaRPr lang="en-US" sz="1100" baseline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1510554544076937E-2"/>
              <c:y val="0.3477564933310248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3199424"/>
        <c:crosses val="autoZero"/>
        <c:crossBetween val="midCat"/>
        <c:minorUnit val="0.5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İnelastik </a:t>
            </a:r>
            <a:r>
              <a:rPr lang="en-US"/>
              <a:t>Spektrum Eğrisi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'Z4'!$F$3:$F$20</c:f>
              <c:numCache>
                <c:formatCode>0.00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5</c:v>
                </c:pt>
              </c:numCache>
            </c:numRef>
          </c:xVal>
          <c:yVal>
            <c:numRef>
              <c:f>'Z4'!$K$3:$K$20</c:f>
              <c:numCache>
                <c:formatCode>0.00</c:formatCode>
                <c:ptCount val="18"/>
                <c:pt idx="0">
                  <c:v>1.962</c:v>
                </c:pt>
                <c:pt idx="1">
                  <c:v>1.211823529411765</c:v>
                </c:pt>
                <c:pt idx="2">
                  <c:v>1.0510714285714287</c:v>
                </c:pt>
                <c:pt idx="3">
                  <c:v>1.0510714285714287</c:v>
                </c:pt>
                <c:pt idx="4">
                  <c:v>1.0510714285714287</c:v>
                </c:pt>
                <c:pt idx="5">
                  <c:v>1.0510714285714287</c:v>
                </c:pt>
                <c:pt idx="6">
                  <c:v>1.0510714285714287</c:v>
                </c:pt>
                <c:pt idx="7">
                  <c:v>1.0510714285714287</c:v>
                </c:pt>
                <c:pt idx="8">
                  <c:v>1.0510714285714287</c:v>
                </c:pt>
                <c:pt idx="9">
                  <c:v>1.0510714285714287</c:v>
                </c:pt>
                <c:pt idx="10">
                  <c:v>0.96610924562374212</c:v>
                </c:pt>
                <c:pt idx="11">
                  <c:v>0.6984788031813679</c:v>
                </c:pt>
                <c:pt idx="12">
                  <c:v>0.5548840505977094</c:v>
                </c:pt>
                <c:pt idx="13">
                  <c:v>0.46416696832561782</c:v>
                </c:pt>
                <c:pt idx="14">
                  <c:v>0.40117072610736748</c:v>
                </c:pt>
                <c:pt idx="15">
                  <c:v>0.35462700384995022</c:v>
                </c:pt>
                <c:pt idx="16">
                  <c:v>0.31869719806784019</c:v>
                </c:pt>
                <c:pt idx="17">
                  <c:v>0.26659391647979908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01152"/>
        <c:axId val="183201728"/>
      </c:scatterChart>
      <c:valAx>
        <c:axId val="18320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1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 (sn)</a:t>
                </a:r>
                <a:endParaRPr lang="en-US" sz="11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9231750195043739"/>
              <c:y val="0.923878954927858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3201728"/>
        <c:crosses val="autoZero"/>
        <c:crossBetween val="midCat"/>
        <c:majorUnit val="0.5"/>
      </c:valAx>
      <c:valAx>
        <c:axId val="183201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tr-TR" sz="1100" baseline="0">
                    <a:latin typeface="Arial" pitchFamily="34" charset="0"/>
                    <a:cs typeface="Arial" pitchFamily="34" charset="0"/>
                  </a:rPr>
                  <a:t>Sae / R  (m/sn2)</a:t>
                </a:r>
                <a:endParaRPr lang="en-US" sz="1100" baseline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151055454407693E-2"/>
              <c:y val="0.3477564933310248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tr-TR"/>
          </a:p>
        </c:txPr>
        <c:crossAx val="183201152"/>
        <c:crosses val="autoZero"/>
        <c:crossBetween val="midCat"/>
        <c:majorUnit val="0.5"/>
        <c:minorUnit val="0.5"/>
      </c:valAx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20</xdr:col>
      <xdr:colOff>587829</xdr:colOff>
      <xdr:row>11</xdr:row>
      <xdr:rowOff>103414</xdr:rowOff>
    </xdr:to>
    <xdr:graphicFrame macro="">
      <xdr:nvGraphicFramePr>
        <xdr:cNvPr id="3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20</xdr:col>
      <xdr:colOff>587829</xdr:colOff>
      <xdr:row>23</xdr:row>
      <xdr:rowOff>48985</xdr:rowOff>
    </xdr:to>
    <xdr:graphicFrame macro="">
      <xdr:nvGraphicFramePr>
        <xdr:cNvPr id="4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26</xdr:row>
      <xdr:rowOff>105437</xdr:rowOff>
    </xdr:from>
    <xdr:to>
      <xdr:col>5</xdr:col>
      <xdr:colOff>136071</xdr:colOff>
      <xdr:row>28</xdr:row>
      <xdr:rowOff>73478</xdr:rowOff>
    </xdr:to>
    <xdr:pic>
      <xdr:nvPicPr>
        <xdr:cNvPr id="5" name="Picture 4" descr="Okan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6174223"/>
          <a:ext cx="3823607" cy="321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585109</xdr:colOff>
      <xdr:row>12</xdr:row>
      <xdr:rowOff>176893</xdr:rowOff>
    </xdr:from>
    <xdr:to>
      <xdr:col>20</xdr:col>
      <xdr:colOff>560616</xdr:colOff>
      <xdr:row>25</xdr:row>
      <xdr:rowOff>8164</xdr:rowOff>
    </xdr:to>
    <xdr:graphicFrame macro="">
      <xdr:nvGraphicFramePr>
        <xdr:cNvPr id="4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571499</xdr:colOff>
      <xdr:row>1</xdr:row>
      <xdr:rowOff>1</xdr:rowOff>
    </xdr:from>
    <xdr:to>
      <xdr:col>20</xdr:col>
      <xdr:colOff>547006</xdr:colOff>
      <xdr:row>11</xdr:row>
      <xdr:rowOff>103415</xdr:rowOff>
    </xdr:to>
    <xdr:graphicFrame macro="">
      <xdr:nvGraphicFramePr>
        <xdr:cNvPr id="5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27</xdr:row>
      <xdr:rowOff>105437</xdr:rowOff>
    </xdr:from>
    <xdr:to>
      <xdr:col>5</xdr:col>
      <xdr:colOff>136071</xdr:colOff>
      <xdr:row>29</xdr:row>
      <xdr:rowOff>73478</xdr:rowOff>
    </xdr:to>
    <xdr:pic>
      <xdr:nvPicPr>
        <xdr:cNvPr id="6" name="Picture 5" descr="Okan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6601487"/>
          <a:ext cx="3831771" cy="329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537883</xdr:colOff>
      <xdr:row>1</xdr:row>
      <xdr:rowOff>37353</xdr:rowOff>
    </xdr:from>
    <xdr:to>
      <xdr:col>20</xdr:col>
      <xdr:colOff>522462</xdr:colOff>
      <xdr:row>11</xdr:row>
      <xdr:rowOff>140767</xdr:rowOff>
    </xdr:to>
    <xdr:graphicFrame macro="">
      <xdr:nvGraphicFramePr>
        <xdr:cNvPr id="3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549088</xdr:colOff>
      <xdr:row>12</xdr:row>
      <xdr:rowOff>156882</xdr:rowOff>
    </xdr:from>
    <xdr:to>
      <xdr:col>20</xdr:col>
      <xdr:colOff>531800</xdr:colOff>
      <xdr:row>24</xdr:row>
      <xdr:rowOff>165847</xdr:rowOff>
    </xdr:to>
    <xdr:graphicFrame macro="">
      <xdr:nvGraphicFramePr>
        <xdr:cNvPr id="4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27</xdr:row>
      <xdr:rowOff>105437</xdr:rowOff>
    </xdr:from>
    <xdr:to>
      <xdr:col>5</xdr:col>
      <xdr:colOff>136071</xdr:colOff>
      <xdr:row>29</xdr:row>
      <xdr:rowOff>73478</xdr:rowOff>
    </xdr:to>
    <xdr:pic>
      <xdr:nvPicPr>
        <xdr:cNvPr id="5" name="Picture 4" descr="Okan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6601487"/>
          <a:ext cx="3831771" cy="3299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20</xdr:col>
      <xdr:colOff>587829</xdr:colOff>
      <xdr:row>11</xdr:row>
      <xdr:rowOff>103414</xdr:rowOff>
    </xdr:to>
    <xdr:graphicFrame macro="">
      <xdr:nvGraphicFramePr>
        <xdr:cNvPr id="3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20</xdr:col>
      <xdr:colOff>587829</xdr:colOff>
      <xdr:row>25</xdr:row>
      <xdr:rowOff>76200</xdr:rowOff>
    </xdr:to>
    <xdr:graphicFrame macro="">
      <xdr:nvGraphicFramePr>
        <xdr:cNvPr id="4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27</xdr:row>
      <xdr:rowOff>105437</xdr:rowOff>
    </xdr:from>
    <xdr:to>
      <xdr:col>5</xdr:col>
      <xdr:colOff>136071</xdr:colOff>
      <xdr:row>29</xdr:row>
      <xdr:rowOff>73478</xdr:rowOff>
    </xdr:to>
    <xdr:pic>
      <xdr:nvPicPr>
        <xdr:cNvPr id="5" name="Picture 4" descr="Okan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6601487"/>
          <a:ext cx="3831771" cy="329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B2:X26"/>
  <sheetViews>
    <sheetView showGridLines="0" tabSelected="1" zoomScale="85" zoomScaleNormal="85" zoomScalePageLayoutView="55" workbookViewId="0">
      <selection activeCell="H38" sqref="H38"/>
    </sheetView>
  </sheetViews>
  <sheetFormatPr defaultRowHeight="14.25" x14ac:dyDescent="0.2"/>
  <cols>
    <col min="1" max="1" width="9.140625" style="1"/>
    <col min="2" max="2" width="12.7109375" style="1" customWidth="1"/>
    <col min="3" max="3" width="20.85546875" style="1" bestFit="1" customWidth="1"/>
    <col min="4" max="4" width="12.7109375" style="1" customWidth="1"/>
    <col min="5" max="5" width="9.140625" style="1"/>
    <col min="6" max="6" width="6.7109375" style="11" bestFit="1" customWidth="1"/>
    <col min="7" max="9" width="9.140625" style="4"/>
    <col min="10" max="10" width="9.140625" style="1"/>
    <col min="11" max="11" width="14.28515625" style="1" bestFit="1" customWidth="1"/>
    <col min="12" max="16384" width="9.140625" style="1"/>
  </cols>
  <sheetData>
    <row r="2" spans="2:24" ht="35.1" customHeight="1" x14ac:dyDescent="0.2">
      <c r="B2" s="24" t="s">
        <v>0</v>
      </c>
      <c r="C2" s="25"/>
      <c r="D2" s="26"/>
      <c r="E2" s="7"/>
      <c r="F2" s="20" t="s">
        <v>5</v>
      </c>
      <c r="G2" s="19" t="s">
        <v>13</v>
      </c>
      <c r="H2" s="19" t="s">
        <v>3</v>
      </c>
      <c r="I2" s="19" t="s">
        <v>24</v>
      </c>
      <c r="J2" s="19" t="s">
        <v>9</v>
      </c>
      <c r="K2" s="19" t="s">
        <v>28</v>
      </c>
      <c r="L2" s="7"/>
      <c r="M2" s="7"/>
      <c r="N2" s="7"/>
      <c r="O2" s="7"/>
      <c r="P2" s="7"/>
      <c r="Q2" s="7"/>
      <c r="R2" s="7"/>
      <c r="S2" s="7"/>
      <c r="T2" s="7"/>
      <c r="U2" s="7"/>
    </row>
    <row r="3" spans="2:24" ht="20.100000000000001" customHeight="1" x14ac:dyDescent="0.2">
      <c r="B3" s="21" t="s">
        <v>6</v>
      </c>
      <c r="C3" s="16">
        <v>0.4</v>
      </c>
      <c r="D3" s="7"/>
      <c r="E3" s="7"/>
      <c r="F3" s="8">
        <v>0</v>
      </c>
      <c r="G3" s="6">
        <f>1+1.5*(F3/$C$8)</f>
        <v>1</v>
      </c>
      <c r="H3" s="6">
        <f>$C$3*$C$4*G3</f>
        <v>0.4</v>
      </c>
      <c r="I3" s="6">
        <f>IF(C14=1,"1.00",1.5+($C$14-1.5)*(F3/$C$8))</f>
        <v>1.5</v>
      </c>
      <c r="J3" s="6">
        <f>H3*$C$15</f>
        <v>3.9240000000000004</v>
      </c>
      <c r="K3" s="6">
        <f>J3/I3</f>
        <v>2.6160000000000001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2:24" ht="20.100000000000001" customHeight="1" x14ac:dyDescent="0.2">
      <c r="B4" s="21" t="s">
        <v>1</v>
      </c>
      <c r="C4" s="16">
        <v>1</v>
      </c>
      <c r="D4" s="7"/>
      <c r="E4" s="7"/>
      <c r="F4" s="8">
        <v>0.1</v>
      </c>
      <c r="G4" s="6">
        <f>1+1.5*(F4/$C$8)</f>
        <v>2.5</v>
      </c>
      <c r="H4" s="6">
        <f t="shared" ref="H4:H11" si="0">$C$3*$C$4*G4</f>
        <v>1</v>
      </c>
      <c r="I4" s="6">
        <f>IF(C14=1,"1.00",1.5+($C$14-1.5)*(F4/$C$8))</f>
        <v>6</v>
      </c>
      <c r="J4" s="6">
        <f t="shared" ref="J4:J20" si="1">H4*$C$15</f>
        <v>9.81</v>
      </c>
      <c r="K4" s="6">
        <f t="shared" ref="K4:K20" si="2">J4/I4</f>
        <v>1.635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2:24" ht="20.100000000000001" customHeight="1" x14ac:dyDescent="0.2">
      <c r="B5" s="21" t="s">
        <v>2</v>
      </c>
      <c r="C5" s="2" t="s">
        <v>16</v>
      </c>
      <c r="D5" s="3" t="s">
        <v>10</v>
      </c>
      <c r="E5" s="7"/>
      <c r="F5" s="9">
        <v>0.2</v>
      </c>
      <c r="G5" s="6">
        <f>$C$6</f>
        <v>2.5</v>
      </c>
      <c r="H5" s="6">
        <f t="shared" si="0"/>
        <v>1</v>
      </c>
      <c r="I5" s="6">
        <f>$C$14</f>
        <v>6</v>
      </c>
      <c r="J5" s="6">
        <f t="shared" si="1"/>
        <v>9.81</v>
      </c>
      <c r="K5" s="6">
        <f t="shared" si="2"/>
        <v>1.635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2:24" ht="20.100000000000001" customHeight="1" x14ac:dyDescent="0.2">
      <c r="B6" s="21" t="s">
        <v>2</v>
      </c>
      <c r="C6" s="2">
        <v>2.5</v>
      </c>
      <c r="D6" s="3" t="s">
        <v>11</v>
      </c>
      <c r="E6" s="7"/>
      <c r="F6" s="9">
        <v>0.3</v>
      </c>
      <c r="G6" s="6">
        <f>$C$6</f>
        <v>2.5</v>
      </c>
      <c r="H6" s="6">
        <f t="shared" si="0"/>
        <v>1</v>
      </c>
      <c r="I6" s="6">
        <f t="shared" ref="I6:I20" si="3">$C$14</f>
        <v>6</v>
      </c>
      <c r="J6" s="6">
        <f t="shared" si="1"/>
        <v>9.81</v>
      </c>
      <c r="K6" s="6">
        <f t="shared" si="2"/>
        <v>1.635</v>
      </c>
      <c r="L6" s="7"/>
      <c r="M6" s="7"/>
      <c r="N6" s="7"/>
      <c r="O6" s="7"/>
      <c r="P6" s="7"/>
      <c r="Q6" s="7"/>
      <c r="R6" s="7"/>
      <c r="S6" s="7"/>
      <c r="T6" s="7"/>
      <c r="U6" s="7"/>
      <c r="X6" s="7"/>
    </row>
    <row r="7" spans="2:24" ht="20.100000000000001" customHeight="1" x14ac:dyDescent="0.2">
      <c r="B7" s="21" t="s">
        <v>2</v>
      </c>
      <c r="C7" s="2" t="s">
        <v>17</v>
      </c>
      <c r="D7" s="3" t="s">
        <v>12</v>
      </c>
      <c r="E7" s="7"/>
      <c r="F7" s="10">
        <v>0.4</v>
      </c>
      <c r="G7" s="6">
        <f>2.5*($C$9/F7)^0.8</f>
        <v>1.9860447019665228</v>
      </c>
      <c r="H7" s="6">
        <f t="shared" si="0"/>
        <v>0.79441788078660913</v>
      </c>
      <c r="I7" s="6">
        <f t="shared" si="3"/>
        <v>6</v>
      </c>
      <c r="J7" s="6">
        <f t="shared" si="1"/>
        <v>7.7932394105166356</v>
      </c>
      <c r="K7" s="6">
        <f t="shared" si="2"/>
        <v>1.2988732350861059</v>
      </c>
      <c r="L7" s="7"/>
      <c r="M7" s="7"/>
      <c r="N7" s="7"/>
      <c r="O7" s="7"/>
      <c r="P7" s="7"/>
      <c r="Q7" s="7"/>
      <c r="R7" s="7"/>
      <c r="S7" s="7"/>
      <c r="T7" s="7"/>
      <c r="U7" s="7"/>
      <c r="X7" s="7"/>
    </row>
    <row r="8" spans="2:24" ht="20.100000000000001" customHeight="1" x14ac:dyDescent="0.2">
      <c r="B8" s="21" t="s">
        <v>7</v>
      </c>
      <c r="C8" s="6">
        <v>0.1</v>
      </c>
      <c r="D8" s="27" t="s">
        <v>22</v>
      </c>
      <c r="E8" s="7"/>
      <c r="F8" s="10">
        <v>0.5</v>
      </c>
      <c r="G8" s="6">
        <f t="shared" ref="G8:G11" si="4">2.5*($C$9/F8)^0.8</f>
        <v>1.6613495148724347</v>
      </c>
      <c r="H8" s="6">
        <f t="shared" si="0"/>
        <v>0.66453980594897388</v>
      </c>
      <c r="I8" s="6">
        <f t="shared" si="3"/>
        <v>6</v>
      </c>
      <c r="J8" s="6">
        <f t="shared" si="1"/>
        <v>6.5191354963594339</v>
      </c>
      <c r="K8" s="6">
        <f t="shared" si="2"/>
        <v>1.0865225827265723</v>
      </c>
      <c r="L8" s="7"/>
      <c r="M8" s="7"/>
      <c r="N8" s="7"/>
      <c r="O8" s="7"/>
      <c r="P8" s="7"/>
      <c r="Q8" s="7"/>
      <c r="R8" s="7"/>
      <c r="S8" s="7"/>
      <c r="T8" s="7"/>
      <c r="U8" s="7"/>
      <c r="X8" s="7"/>
    </row>
    <row r="9" spans="2:24" ht="20.100000000000001" customHeight="1" x14ac:dyDescent="0.2">
      <c r="B9" s="21" t="s">
        <v>8</v>
      </c>
      <c r="C9" s="6">
        <v>0.3</v>
      </c>
      <c r="D9" s="28"/>
      <c r="E9" s="7"/>
      <c r="F9" s="10">
        <v>0.6</v>
      </c>
      <c r="G9" s="6">
        <f t="shared" si="4"/>
        <v>1.4358729437462938</v>
      </c>
      <c r="H9" s="6">
        <f t="shared" si="0"/>
        <v>0.57434917749851755</v>
      </c>
      <c r="I9" s="6">
        <f t="shared" si="3"/>
        <v>6</v>
      </c>
      <c r="J9" s="6">
        <f t="shared" si="1"/>
        <v>5.6343654312604574</v>
      </c>
      <c r="K9" s="6">
        <f t="shared" si="2"/>
        <v>0.93906090521007624</v>
      </c>
      <c r="L9" s="7"/>
      <c r="M9" s="7"/>
      <c r="N9" s="7"/>
      <c r="O9" s="7"/>
      <c r="P9" s="7"/>
      <c r="Q9" s="7"/>
      <c r="R9" s="7"/>
      <c r="S9" s="7"/>
      <c r="T9" s="7"/>
      <c r="U9" s="7"/>
      <c r="X9" s="7"/>
    </row>
    <row r="10" spans="2:24" ht="20.100000000000001" customHeight="1" x14ac:dyDescent="0.2">
      <c r="B10" s="21" t="s">
        <v>3</v>
      </c>
      <c r="C10" s="2" t="s">
        <v>18</v>
      </c>
      <c r="D10" s="7"/>
      <c r="E10" s="7"/>
      <c r="F10" s="10">
        <v>0.7</v>
      </c>
      <c r="G10" s="6">
        <f t="shared" si="4"/>
        <v>1.2692833420095473</v>
      </c>
      <c r="H10" s="6">
        <f t="shared" si="0"/>
        <v>0.50771333680381892</v>
      </c>
      <c r="I10" s="6">
        <f t="shared" si="3"/>
        <v>6</v>
      </c>
      <c r="J10" s="6">
        <f t="shared" si="1"/>
        <v>4.9806678340454642</v>
      </c>
      <c r="K10" s="6">
        <f t="shared" si="2"/>
        <v>0.83011130567424407</v>
      </c>
      <c r="L10" s="7"/>
      <c r="M10" s="7"/>
      <c r="N10" s="7"/>
      <c r="O10" s="7"/>
      <c r="P10" s="7"/>
      <c r="Q10" s="7"/>
      <c r="R10" s="7"/>
      <c r="S10" s="7"/>
      <c r="T10" s="7"/>
      <c r="U10" s="7"/>
      <c r="X10" s="7"/>
    </row>
    <row r="11" spans="2:24" ht="20.100000000000001" customHeight="1" x14ac:dyDescent="0.2">
      <c r="B11" s="21" t="s">
        <v>9</v>
      </c>
      <c r="C11" s="2" t="s">
        <v>19</v>
      </c>
      <c r="D11" s="7"/>
      <c r="E11" s="7"/>
      <c r="F11" s="10">
        <v>0.8</v>
      </c>
      <c r="G11" s="6">
        <f t="shared" si="4"/>
        <v>1.1406831410497607</v>
      </c>
      <c r="H11" s="6">
        <f t="shared" si="0"/>
        <v>0.45627325641990429</v>
      </c>
      <c r="I11" s="6">
        <f t="shared" si="3"/>
        <v>6</v>
      </c>
      <c r="J11" s="6">
        <f t="shared" si="1"/>
        <v>4.4760406454792614</v>
      </c>
      <c r="K11" s="6">
        <f t="shared" si="2"/>
        <v>0.7460067742465436</v>
      </c>
      <c r="L11" s="7"/>
      <c r="M11" s="7"/>
      <c r="N11" s="7"/>
      <c r="O11" s="7"/>
      <c r="P11" s="7"/>
      <c r="Q11" s="7"/>
      <c r="R11" s="7"/>
      <c r="S11" s="7"/>
      <c r="T11" s="7"/>
      <c r="U11" s="7"/>
      <c r="X11" s="7"/>
    </row>
    <row r="12" spans="2:24" ht="20.100000000000001" customHeight="1" x14ac:dyDescent="0.2">
      <c r="B12" s="21" t="s">
        <v>24</v>
      </c>
      <c r="C12" s="2" t="s">
        <v>26</v>
      </c>
      <c r="D12" s="3" t="s">
        <v>10</v>
      </c>
      <c r="E12" s="7"/>
      <c r="F12" s="10">
        <v>0.9</v>
      </c>
      <c r="G12" s="6">
        <f t="shared" ref="G12:G20" si="5">2.5*($C$9/F12)^0.8</f>
        <v>1.0381091163462643</v>
      </c>
      <c r="H12" s="6">
        <f t="shared" ref="H12:H20" si="6">$C$3*$C$4*G12</f>
        <v>0.41524364653850576</v>
      </c>
      <c r="I12" s="6">
        <f t="shared" si="3"/>
        <v>6</v>
      </c>
      <c r="J12" s="6">
        <f t="shared" si="1"/>
        <v>4.0735401725427414</v>
      </c>
      <c r="K12" s="6">
        <f t="shared" si="2"/>
        <v>0.67892336209045689</v>
      </c>
      <c r="L12" s="7"/>
      <c r="M12" s="7"/>
      <c r="N12" s="7"/>
      <c r="O12" s="7"/>
      <c r="P12" s="7"/>
      <c r="Q12" s="7"/>
      <c r="R12" s="7"/>
      <c r="S12" s="7"/>
      <c r="T12" s="7"/>
      <c r="U12" s="7"/>
      <c r="X12" s="7"/>
    </row>
    <row r="13" spans="2:24" ht="20.100000000000001" customHeight="1" x14ac:dyDescent="0.2">
      <c r="B13" s="21" t="s">
        <v>24</v>
      </c>
      <c r="C13" s="2" t="s">
        <v>27</v>
      </c>
      <c r="D13" s="3" t="s">
        <v>25</v>
      </c>
      <c r="E13" s="7"/>
      <c r="F13" s="10">
        <v>1</v>
      </c>
      <c r="G13" s="6">
        <f t="shared" si="5"/>
        <v>0.95419472740454381</v>
      </c>
      <c r="H13" s="6">
        <f t="shared" si="6"/>
        <v>0.38167789096181753</v>
      </c>
      <c r="I13" s="6">
        <f t="shared" si="3"/>
        <v>6</v>
      </c>
      <c r="J13" s="6">
        <f>H13*$C$15</f>
        <v>3.7442601103354303</v>
      </c>
      <c r="K13" s="6">
        <f t="shared" si="2"/>
        <v>0.62404335172257175</v>
      </c>
      <c r="L13" s="7"/>
      <c r="M13" s="7"/>
      <c r="N13" s="7"/>
      <c r="O13" s="7"/>
      <c r="P13" s="7"/>
      <c r="Q13" s="7"/>
      <c r="R13" s="7"/>
      <c r="S13" s="7"/>
      <c r="T13" s="7"/>
      <c r="U13" s="7"/>
      <c r="X13" s="7"/>
    </row>
    <row r="14" spans="2:24" ht="20.100000000000001" customHeight="1" x14ac:dyDescent="0.2">
      <c r="B14" s="21" t="s">
        <v>4</v>
      </c>
      <c r="C14" s="16">
        <v>6</v>
      </c>
      <c r="D14" s="7"/>
      <c r="E14" s="7"/>
      <c r="F14" s="10">
        <v>1.5</v>
      </c>
      <c r="G14" s="6">
        <f t="shared" si="5"/>
        <v>0.68986483073060723</v>
      </c>
      <c r="H14" s="6">
        <f t="shared" si="6"/>
        <v>0.2759459322922429</v>
      </c>
      <c r="I14" s="6">
        <f t="shared" si="3"/>
        <v>6</v>
      </c>
      <c r="J14" s="6">
        <f t="shared" si="1"/>
        <v>2.7070295957869028</v>
      </c>
      <c r="K14" s="6">
        <f t="shared" si="2"/>
        <v>0.45117159929781714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23"/>
      <c r="X14" s="7"/>
    </row>
    <row r="15" spans="2:24" ht="20.100000000000001" customHeight="1" x14ac:dyDescent="0.2">
      <c r="B15" s="21" t="s">
        <v>14</v>
      </c>
      <c r="C15" s="2">
        <v>9.81</v>
      </c>
      <c r="D15" s="7"/>
      <c r="E15" s="7"/>
      <c r="F15" s="10">
        <v>2</v>
      </c>
      <c r="G15" s="6">
        <f t="shared" si="5"/>
        <v>0.54804095685822207</v>
      </c>
      <c r="H15" s="6">
        <f t="shared" si="6"/>
        <v>0.21921638274328883</v>
      </c>
      <c r="I15" s="6">
        <f t="shared" si="3"/>
        <v>6</v>
      </c>
      <c r="J15" s="6">
        <f t="shared" si="1"/>
        <v>2.1505127147116636</v>
      </c>
      <c r="K15" s="6">
        <f t="shared" si="2"/>
        <v>0.35841878578527725</v>
      </c>
      <c r="L15" s="7"/>
      <c r="M15" s="7"/>
      <c r="N15" s="7"/>
      <c r="O15" s="7"/>
      <c r="P15" s="7"/>
      <c r="Q15" s="7"/>
      <c r="R15" s="7"/>
      <c r="S15" s="7"/>
      <c r="T15" s="7"/>
      <c r="U15" s="7"/>
      <c r="X15" s="7"/>
    </row>
    <row r="16" spans="2:24" ht="20.100000000000001" customHeight="1" x14ac:dyDescent="0.2">
      <c r="B16" s="7"/>
      <c r="C16" s="7"/>
      <c r="D16" s="7"/>
      <c r="E16" s="7"/>
      <c r="F16" s="10">
        <v>2.5</v>
      </c>
      <c r="G16" s="6">
        <f t="shared" si="5"/>
        <v>0.45844264074473962</v>
      </c>
      <c r="H16" s="6">
        <f t="shared" si="6"/>
        <v>0.18337705629789586</v>
      </c>
      <c r="I16" s="6">
        <f t="shared" si="3"/>
        <v>6</v>
      </c>
      <c r="J16" s="6">
        <f t="shared" si="1"/>
        <v>1.7989289222823583</v>
      </c>
      <c r="K16" s="6">
        <f t="shared" si="2"/>
        <v>0.29982148704705974</v>
      </c>
      <c r="L16" s="7"/>
      <c r="M16" s="7"/>
      <c r="N16" s="7"/>
      <c r="O16" s="7"/>
      <c r="P16" s="7"/>
      <c r="Q16" s="7"/>
      <c r="R16" s="7"/>
      <c r="S16" s="7"/>
      <c r="T16" s="7"/>
      <c r="U16" s="7"/>
      <c r="X16" s="7"/>
    </row>
    <row r="17" spans="2:24" ht="20.100000000000001" customHeight="1" x14ac:dyDescent="0.2">
      <c r="B17" s="7"/>
      <c r="C17" s="7"/>
      <c r="D17" s="7"/>
      <c r="E17" s="7"/>
      <c r="F17" s="10">
        <v>3</v>
      </c>
      <c r="G17" s="6">
        <f t="shared" si="5"/>
        <v>0.39622329811527823</v>
      </c>
      <c r="H17" s="6">
        <f t="shared" si="6"/>
        <v>0.15848931924611132</v>
      </c>
      <c r="I17" s="6">
        <f t="shared" si="3"/>
        <v>6</v>
      </c>
      <c r="J17" s="6">
        <f t="shared" si="1"/>
        <v>1.554780221804352</v>
      </c>
      <c r="K17" s="6">
        <f t="shared" si="2"/>
        <v>0.25913003696739201</v>
      </c>
      <c r="L17" s="7"/>
      <c r="M17" s="7"/>
      <c r="N17" s="7"/>
      <c r="O17" s="7"/>
      <c r="P17" s="7"/>
      <c r="Q17" s="7"/>
      <c r="R17" s="7"/>
      <c r="S17" s="7"/>
      <c r="T17" s="7"/>
      <c r="U17" s="7"/>
      <c r="X17" s="7"/>
    </row>
    <row r="18" spans="2:24" ht="20.100000000000001" customHeight="1" x14ac:dyDescent="0.2">
      <c r="E18" s="7"/>
      <c r="F18" s="10">
        <v>3.5</v>
      </c>
      <c r="G18" s="6">
        <f t="shared" si="5"/>
        <v>0.35025357515383831</v>
      </c>
      <c r="H18" s="6">
        <f t="shared" si="6"/>
        <v>0.14010143006153533</v>
      </c>
      <c r="I18" s="6">
        <f t="shared" si="3"/>
        <v>6</v>
      </c>
      <c r="J18" s="6">
        <f t="shared" si="1"/>
        <v>1.3743950289036617</v>
      </c>
      <c r="K18" s="6">
        <f t="shared" si="2"/>
        <v>0.2290658381506103</v>
      </c>
      <c r="L18" s="7"/>
      <c r="M18" s="7"/>
      <c r="N18" s="7"/>
      <c r="O18" s="7"/>
      <c r="P18" s="7"/>
      <c r="Q18" s="7"/>
      <c r="R18" s="7"/>
      <c r="S18" s="7"/>
      <c r="T18" s="7"/>
      <c r="U18" s="7"/>
      <c r="X18" s="7"/>
    </row>
    <row r="19" spans="2:24" ht="20.100000000000001" customHeight="1" x14ac:dyDescent="0.2">
      <c r="B19" s="7"/>
      <c r="C19" s="7"/>
      <c r="D19" s="7"/>
      <c r="E19" s="7"/>
      <c r="F19" s="10">
        <v>4</v>
      </c>
      <c r="G19" s="6">
        <f t="shared" si="5"/>
        <v>0.3147668728070202</v>
      </c>
      <c r="H19" s="6">
        <f t="shared" si="6"/>
        <v>0.12590674912280808</v>
      </c>
      <c r="I19" s="6">
        <f t="shared" si="3"/>
        <v>6</v>
      </c>
      <c r="J19" s="6">
        <f t="shared" si="1"/>
        <v>1.2351452088947474</v>
      </c>
      <c r="K19" s="6">
        <f t="shared" si="2"/>
        <v>0.20585753481579125</v>
      </c>
      <c r="L19" s="7"/>
      <c r="M19" s="7"/>
      <c r="N19" s="7"/>
      <c r="O19" s="7"/>
      <c r="P19" s="7"/>
      <c r="Q19" s="7"/>
      <c r="R19" s="7"/>
      <c r="S19" s="7"/>
      <c r="T19" s="7"/>
      <c r="U19" s="7"/>
      <c r="X19" s="7"/>
    </row>
    <row r="20" spans="2:24" ht="20.100000000000001" customHeight="1" x14ac:dyDescent="0.2">
      <c r="B20" s="7"/>
      <c r="C20" s="7"/>
      <c r="D20" s="7"/>
      <c r="E20" s="7"/>
      <c r="F20" s="10">
        <v>5</v>
      </c>
      <c r="G20" s="6">
        <f t="shared" si="5"/>
        <v>0.26330615364198956</v>
      </c>
      <c r="H20" s="6">
        <f t="shared" si="6"/>
        <v>0.10532246145679583</v>
      </c>
      <c r="I20" s="6">
        <f t="shared" si="3"/>
        <v>6</v>
      </c>
      <c r="J20" s="6">
        <f t="shared" si="1"/>
        <v>1.0332133468911671</v>
      </c>
      <c r="K20" s="6">
        <f t="shared" si="2"/>
        <v>0.17220222448186118</v>
      </c>
      <c r="L20" s="7"/>
      <c r="M20" s="7"/>
      <c r="N20" s="7"/>
      <c r="O20" s="7"/>
      <c r="P20" s="7"/>
      <c r="Q20" s="7"/>
      <c r="R20" s="7"/>
      <c r="S20" s="7"/>
      <c r="T20" s="7"/>
      <c r="U20" s="7"/>
      <c r="X20" s="7"/>
    </row>
    <row r="21" spans="2:24" ht="20.100000000000001" customHeight="1" x14ac:dyDescent="0.2">
      <c r="B21" s="7"/>
      <c r="C21" s="7"/>
      <c r="D21" s="7"/>
      <c r="E21" s="7"/>
      <c r="G21" s="5"/>
      <c r="H21" s="5"/>
      <c r="I21" s="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24" ht="20.100000000000001" customHeight="1" x14ac:dyDescent="0.2">
      <c r="B22" s="7"/>
      <c r="C22" s="7"/>
      <c r="D22" s="17"/>
      <c r="E22" s="7"/>
      <c r="G22" s="5"/>
      <c r="H22" s="5"/>
      <c r="I22" s="5"/>
      <c r="J22" s="1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20.100000000000001" customHeight="1" x14ac:dyDescent="0.2">
      <c r="B23" s="7"/>
      <c r="C23" s="7"/>
      <c r="D23" s="7"/>
      <c r="E23" s="7"/>
      <c r="F23" s="1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6" spans="2:24" ht="24.95" customHeight="1" x14ac:dyDescent="0.2">
      <c r="B26" s="29" t="s">
        <v>21</v>
      </c>
      <c r="C26" s="30"/>
      <c r="D26" s="31"/>
      <c r="G26" s="22"/>
    </row>
  </sheetData>
  <sheetProtection password="CE39" sheet="1" objects="1" scenarios="1"/>
  <mergeCells count="3">
    <mergeCell ref="B2:D2"/>
    <mergeCell ref="D8:D9"/>
    <mergeCell ref="B26:D26"/>
  </mergeCells>
  <pageMargins left="0.75" right="0.75" top="0.5" bottom="0.5" header="0.3" footer="0.3"/>
  <pageSetup paperSize="9" scale="55" orientation="landscape" horizontalDpi="72" verticalDpi="72" r:id="rId1"/>
  <headerFooter>
    <oddFooter xml:space="preserve">&amp;R&amp;"Arial,Kalın İtalik"İnş. Yük. Müh. Okan GÜNGÖR
Yapı Mühendisi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B1:Y30"/>
  <sheetViews>
    <sheetView showGridLines="0" zoomScale="85" zoomScaleNormal="85" zoomScalePageLayoutView="55" workbookViewId="0">
      <selection activeCell="C47" sqref="C47"/>
    </sheetView>
  </sheetViews>
  <sheetFormatPr defaultRowHeight="14.25" x14ac:dyDescent="0.2"/>
  <cols>
    <col min="1" max="1" width="9.140625" style="1"/>
    <col min="2" max="2" width="12.7109375" style="1" customWidth="1"/>
    <col min="3" max="3" width="20.85546875" style="1" bestFit="1" customWidth="1"/>
    <col min="4" max="4" width="12.7109375" style="1" customWidth="1"/>
    <col min="5" max="5" width="9.140625" style="1"/>
    <col min="6" max="6" width="6.7109375" style="5" bestFit="1" customWidth="1"/>
    <col min="7" max="9" width="9.140625" style="4"/>
    <col min="10" max="10" width="9.140625" style="1"/>
    <col min="11" max="11" width="14.28515625" style="1" bestFit="1" customWidth="1"/>
    <col min="12" max="16384" width="9.140625" style="1"/>
  </cols>
  <sheetData>
    <row r="1" spans="2:25" x14ac:dyDescent="0.2">
      <c r="B1" s="7"/>
      <c r="C1" s="7"/>
      <c r="D1" s="7"/>
      <c r="E1" s="7"/>
      <c r="G1" s="5"/>
      <c r="H1" s="5"/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5" ht="35.1" customHeight="1" x14ac:dyDescent="0.2">
      <c r="B2" s="24" t="s">
        <v>0</v>
      </c>
      <c r="C2" s="25"/>
      <c r="D2" s="26"/>
      <c r="E2" s="7"/>
      <c r="F2" s="19" t="s">
        <v>5</v>
      </c>
      <c r="G2" s="19" t="s">
        <v>13</v>
      </c>
      <c r="H2" s="19" t="s">
        <v>3</v>
      </c>
      <c r="I2" s="19" t="s">
        <v>24</v>
      </c>
      <c r="J2" s="19" t="s">
        <v>9</v>
      </c>
      <c r="K2" s="19" t="s">
        <v>28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X2" s="18"/>
      <c r="Y2" s="18"/>
    </row>
    <row r="3" spans="2:25" ht="20.100000000000001" customHeight="1" x14ac:dyDescent="0.2">
      <c r="B3" s="21" t="s">
        <v>6</v>
      </c>
      <c r="C3" s="16">
        <v>0.4</v>
      </c>
      <c r="D3" s="7"/>
      <c r="E3" s="7"/>
      <c r="F3" s="8">
        <v>0</v>
      </c>
      <c r="G3" s="6">
        <f>1+1.5*(F3/$C$8)</f>
        <v>1</v>
      </c>
      <c r="H3" s="6">
        <f>$C$3*$C$4*G3</f>
        <v>0.48</v>
      </c>
      <c r="I3" s="6">
        <f>IF(C14=1,"1.00",1.5+($C$14-1.5)*(F3/$C$8))</f>
        <v>1.5</v>
      </c>
      <c r="J3" s="6">
        <f>H3*$C$15</f>
        <v>4.7088000000000001</v>
      </c>
      <c r="K3" s="6">
        <f>J3/I3</f>
        <v>3.1392000000000002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X3" s="18"/>
      <c r="Y3" s="18"/>
    </row>
    <row r="4" spans="2:25" ht="20.100000000000001" customHeight="1" x14ac:dyDescent="0.2">
      <c r="B4" s="21" t="s">
        <v>1</v>
      </c>
      <c r="C4" s="16">
        <v>1.2</v>
      </c>
      <c r="D4" s="7"/>
      <c r="E4" s="7"/>
      <c r="F4" s="8">
        <v>0.1</v>
      </c>
      <c r="G4" s="6">
        <f>1+1.5*(F4/$C$8)</f>
        <v>2</v>
      </c>
      <c r="H4" s="6">
        <f t="shared" ref="H4:H21" si="0">$C$3*$C$4*G4</f>
        <v>0.96</v>
      </c>
      <c r="I4" s="6">
        <f>IF(C14=1,"1.00",1.5+($C$14-1.5)*(F4/$C$8))</f>
        <v>5.166666666666667</v>
      </c>
      <c r="J4" s="6">
        <f t="shared" ref="J4:J21" si="1">H4*$C$15</f>
        <v>9.4176000000000002</v>
      </c>
      <c r="K4" s="6">
        <f t="shared" ref="K4:K21" si="2">J4/I4</f>
        <v>1.8227612903225805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X4" s="18"/>
      <c r="Y4" s="18"/>
    </row>
    <row r="5" spans="2:25" ht="20.100000000000001" customHeight="1" x14ac:dyDescent="0.2">
      <c r="B5" s="21" t="s">
        <v>2</v>
      </c>
      <c r="C5" s="2" t="s">
        <v>16</v>
      </c>
      <c r="D5" s="3" t="s">
        <v>10</v>
      </c>
      <c r="E5" s="7"/>
      <c r="F5" s="8">
        <v>0.15</v>
      </c>
      <c r="G5" s="6">
        <f>1+1.5*(F5/$C$8)</f>
        <v>2.5</v>
      </c>
      <c r="H5" s="6">
        <f t="shared" si="0"/>
        <v>1.2</v>
      </c>
      <c r="I5" s="6">
        <f>1.5+($C$14-1.5)*(F5/$C$8)</f>
        <v>7</v>
      </c>
      <c r="J5" s="6">
        <f t="shared" si="1"/>
        <v>11.772</v>
      </c>
      <c r="K5" s="6">
        <f t="shared" si="2"/>
        <v>1.6817142857142857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X5" s="18"/>
      <c r="Y5" s="18"/>
    </row>
    <row r="6" spans="2:25" ht="20.100000000000001" customHeight="1" x14ac:dyDescent="0.2">
      <c r="B6" s="21" t="s">
        <v>2</v>
      </c>
      <c r="C6" s="2">
        <v>2.5</v>
      </c>
      <c r="D6" s="3" t="s">
        <v>11</v>
      </c>
      <c r="E6" s="7"/>
      <c r="F6" s="9">
        <v>0.2</v>
      </c>
      <c r="G6" s="6">
        <f>$C$6</f>
        <v>2.5</v>
      </c>
      <c r="H6" s="6">
        <f t="shared" si="0"/>
        <v>1.2</v>
      </c>
      <c r="I6" s="6">
        <f>$C$14</f>
        <v>7</v>
      </c>
      <c r="J6" s="6">
        <f t="shared" si="1"/>
        <v>11.772</v>
      </c>
      <c r="K6" s="6">
        <f t="shared" si="2"/>
        <v>1.6817142857142857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5" ht="20.100000000000001" customHeight="1" x14ac:dyDescent="0.2">
      <c r="B7" s="21" t="s">
        <v>2</v>
      </c>
      <c r="C7" s="2" t="s">
        <v>17</v>
      </c>
      <c r="D7" s="3" t="s">
        <v>12</v>
      </c>
      <c r="E7" s="7"/>
      <c r="F7" s="9">
        <v>0.3</v>
      </c>
      <c r="G7" s="6">
        <f>$C$6</f>
        <v>2.5</v>
      </c>
      <c r="H7" s="6">
        <f t="shared" si="0"/>
        <v>1.2</v>
      </c>
      <c r="I7" s="6">
        <f t="shared" ref="I7:I21" si="3">$C$14</f>
        <v>7</v>
      </c>
      <c r="J7" s="6">
        <f t="shared" si="1"/>
        <v>11.772</v>
      </c>
      <c r="K7" s="6">
        <f t="shared" si="2"/>
        <v>1.6817142857142857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5" ht="20.100000000000001" customHeight="1" x14ac:dyDescent="0.2">
      <c r="B8" s="21" t="s">
        <v>7</v>
      </c>
      <c r="C8" s="6">
        <v>0.15</v>
      </c>
      <c r="D8" s="27" t="s">
        <v>20</v>
      </c>
      <c r="E8" s="7"/>
      <c r="F8" s="9">
        <v>0.4</v>
      </c>
      <c r="G8" s="6">
        <f>$C$6</f>
        <v>2.5</v>
      </c>
      <c r="H8" s="6">
        <f t="shared" si="0"/>
        <v>1.2</v>
      </c>
      <c r="I8" s="6">
        <f t="shared" si="3"/>
        <v>7</v>
      </c>
      <c r="J8" s="6">
        <f t="shared" si="1"/>
        <v>11.772</v>
      </c>
      <c r="K8" s="6">
        <f t="shared" si="2"/>
        <v>1.6817142857142857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5" ht="20.100000000000001" customHeight="1" x14ac:dyDescent="0.2">
      <c r="B9" s="21" t="s">
        <v>8</v>
      </c>
      <c r="C9" s="6">
        <v>0.4</v>
      </c>
      <c r="D9" s="28"/>
      <c r="E9" s="7"/>
      <c r="F9" s="10">
        <v>0.5</v>
      </c>
      <c r="G9" s="6">
        <f t="shared" ref="G9:G21" si="4">2.5*($C$9/F9)^0.8</f>
        <v>2.0912791051825468</v>
      </c>
      <c r="H9" s="6">
        <f t="shared" si="0"/>
        <v>1.0038139704876223</v>
      </c>
      <c r="I9" s="6">
        <f t="shared" si="3"/>
        <v>7</v>
      </c>
      <c r="J9" s="6">
        <f t="shared" si="1"/>
        <v>9.8474150504835762</v>
      </c>
      <c r="K9" s="6">
        <f t="shared" si="2"/>
        <v>1.4067735786405109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5" ht="20.100000000000001" customHeight="1" x14ac:dyDescent="0.2">
      <c r="B10" s="21" t="s">
        <v>3</v>
      </c>
      <c r="C10" s="2" t="s">
        <v>18</v>
      </c>
      <c r="D10" s="7"/>
      <c r="E10" s="7"/>
      <c r="F10" s="10">
        <v>0.6</v>
      </c>
      <c r="G10" s="6">
        <f t="shared" si="4"/>
        <v>1.8074529519961646</v>
      </c>
      <c r="H10" s="6">
        <f t="shared" si="0"/>
        <v>0.86757741695815904</v>
      </c>
      <c r="I10" s="6">
        <f t="shared" si="3"/>
        <v>7</v>
      </c>
      <c r="J10" s="6">
        <f t="shared" si="1"/>
        <v>8.5109344603595414</v>
      </c>
      <c r="K10" s="6">
        <f t="shared" si="2"/>
        <v>1.215847780051363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5" ht="20.100000000000001" customHeight="1" x14ac:dyDescent="0.2">
      <c r="B11" s="21" t="s">
        <v>9</v>
      </c>
      <c r="C11" s="2" t="s">
        <v>19</v>
      </c>
      <c r="D11" s="7"/>
      <c r="E11" s="7"/>
      <c r="F11" s="10">
        <v>0.7</v>
      </c>
      <c r="G11" s="6">
        <f t="shared" si="4"/>
        <v>1.5977527353144925</v>
      </c>
      <c r="H11" s="6">
        <f t="shared" si="0"/>
        <v>0.76692131295095634</v>
      </c>
      <c r="I11" s="6">
        <f t="shared" si="3"/>
        <v>7</v>
      </c>
      <c r="J11" s="6">
        <f t="shared" si="1"/>
        <v>7.5234980800488822</v>
      </c>
      <c r="K11" s="6">
        <f t="shared" si="2"/>
        <v>1.0747854400069832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5" ht="20.100000000000001" customHeight="1" x14ac:dyDescent="0.2">
      <c r="B12" s="21" t="s">
        <v>24</v>
      </c>
      <c r="C12" s="2" t="s">
        <v>26</v>
      </c>
      <c r="D12" s="3" t="s">
        <v>10</v>
      </c>
      <c r="E12" s="7"/>
      <c r="F12" s="10">
        <v>0.8</v>
      </c>
      <c r="G12" s="6">
        <f t="shared" si="4"/>
        <v>1.4358729437462938</v>
      </c>
      <c r="H12" s="6">
        <f t="shared" si="0"/>
        <v>0.68921901299822097</v>
      </c>
      <c r="I12" s="6">
        <f t="shared" si="3"/>
        <v>7</v>
      </c>
      <c r="J12" s="6">
        <f t="shared" si="1"/>
        <v>6.761238517512548</v>
      </c>
      <c r="K12" s="6">
        <f t="shared" si="2"/>
        <v>0.96589121678750689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5" ht="20.100000000000001" customHeight="1" x14ac:dyDescent="0.2">
      <c r="B13" s="21" t="s">
        <v>24</v>
      </c>
      <c r="C13" s="2" t="s">
        <v>27</v>
      </c>
      <c r="D13" s="3" t="s">
        <v>25</v>
      </c>
      <c r="E13" s="7"/>
      <c r="F13" s="10">
        <v>0.9</v>
      </c>
      <c r="G13" s="6">
        <f t="shared" si="4"/>
        <v>1.3067544694718598</v>
      </c>
      <c r="H13" s="6">
        <f t="shared" si="0"/>
        <v>0.6272421453464927</v>
      </c>
      <c r="I13" s="6">
        <f t="shared" si="3"/>
        <v>7</v>
      </c>
      <c r="J13" s="6">
        <f t="shared" si="1"/>
        <v>6.1532454458490937</v>
      </c>
      <c r="K13" s="6">
        <f t="shared" si="2"/>
        <v>0.87903506369272766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5" ht="20.100000000000001" customHeight="1" x14ac:dyDescent="0.2">
      <c r="B14" s="21" t="s">
        <v>4</v>
      </c>
      <c r="C14" s="16">
        <v>7</v>
      </c>
      <c r="D14" s="7"/>
      <c r="E14" s="7"/>
      <c r="F14" s="10">
        <v>1</v>
      </c>
      <c r="G14" s="6">
        <f t="shared" si="4"/>
        <v>1.2011244339814313</v>
      </c>
      <c r="H14" s="6">
        <f t="shared" si="0"/>
        <v>0.57653972831108702</v>
      </c>
      <c r="I14" s="6">
        <f t="shared" si="3"/>
        <v>7</v>
      </c>
      <c r="J14" s="6">
        <f t="shared" si="1"/>
        <v>5.655854734731764</v>
      </c>
      <c r="K14" s="6">
        <f t="shared" si="2"/>
        <v>0.80797924781882347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5" ht="20.100000000000001" customHeight="1" x14ac:dyDescent="0.2">
      <c r="B15" s="21" t="s">
        <v>14</v>
      </c>
      <c r="C15" s="2">
        <v>9.81</v>
      </c>
      <c r="D15" s="7"/>
      <c r="E15" s="7"/>
      <c r="F15" s="10">
        <v>1.5</v>
      </c>
      <c r="G15" s="6">
        <f t="shared" si="4"/>
        <v>0.86839036156578386</v>
      </c>
      <c r="H15" s="6">
        <f t="shared" si="0"/>
        <v>0.41682737355157623</v>
      </c>
      <c r="I15" s="6">
        <f t="shared" si="3"/>
        <v>7</v>
      </c>
      <c r="J15" s="6">
        <f t="shared" si="1"/>
        <v>4.089076534540963</v>
      </c>
      <c r="K15" s="6">
        <f t="shared" si="2"/>
        <v>0.58415379064870898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5" ht="20.100000000000001" customHeight="1" x14ac:dyDescent="0.2">
      <c r="B16" s="7"/>
      <c r="C16" s="7"/>
      <c r="D16" s="7"/>
      <c r="E16" s="7"/>
      <c r="F16" s="10">
        <v>2</v>
      </c>
      <c r="G16" s="6">
        <f t="shared" si="4"/>
        <v>0.68986483073060745</v>
      </c>
      <c r="H16" s="6">
        <f t="shared" si="0"/>
        <v>0.33113511875069157</v>
      </c>
      <c r="I16" s="6">
        <f t="shared" si="3"/>
        <v>7</v>
      </c>
      <c r="J16" s="6">
        <f t="shared" si="1"/>
        <v>3.2484355149442843</v>
      </c>
      <c r="K16" s="6">
        <f t="shared" si="2"/>
        <v>0.46406221642061202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3" ht="20.100000000000001" customHeight="1" x14ac:dyDescent="0.2">
      <c r="B17" s="7"/>
      <c r="C17" s="7"/>
      <c r="D17" s="7"/>
      <c r="E17" s="7"/>
      <c r="F17" s="10">
        <v>2.5</v>
      </c>
      <c r="G17" s="6">
        <f t="shared" si="4"/>
        <v>0.57707996236288528</v>
      </c>
      <c r="H17" s="6">
        <f t="shared" si="0"/>
        <v>0.27699838193418491</v>
      </c>
      <c r="I17" s="6">
        <f t="shared" si="3"/>
        <v>7</v>
      </c>
      <c r="J17" s="6">
        <f t="shared" si="1"/>
        <v>2.717354126774354</v>
      </c>
      <c r="K17" s="6">
        <f t="shared" si="2"/>
        <v>0.38819344668205058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3" ht="20.100000000000001" customHeight="1" x14ac:dyDescent="0.2">
      <c r="B18" s="32"/>
      <c r="C18" s="32"/>
      <c r="D18" s="32"/>
      <c r="E18" s="7"/>
      <c r="F18" s="10">
        <v>3</v>
      </c>
      <c r="G18" s="6">
        <f t="shared" si="4"/>
        <v>0.49875928991294832</v>
      </c>
      <c r="H18" s="6">
        <f t="shared" si="0"/>
        <v>0.23940445915821518</v>
      </c>
      <c r="I18" s="6">
        <f t="shared" si="3"/>
        <v>7</v>
      </c>
      <c r="J18" s="6">
        <f t="shared" si="1"/>
        <v>2.3485577443420911</v>
      </c>
      <c r="K18" s="6">
        <f t="shared" si="2"/>
        <v>0.33550824919172728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3" ht="20.100000000000001" customHeight="1" x14ac:dyDescent="0.2">
      <c r="B19" s="7"/>
      <c r="C19" s="7"/>
      <c r="D19" s="7"/>
      <c r="E19" s="7"/>
      <c r="F19" s="10">
        <v>3.5</v>
      </c>
      <c r="G19" s="6">
        <f t="shared" si="4"/>
        <v>0.44089336811883884</v>
      </c>
      <c r="H19" s="6">
        <f t="shared" si="0"/>
        <v>0.21162881669704264</v>
      </c>
      <c r="I19" s="6">
        <f t="shared" si="3"/>
        <v>7</v>
      </c>
      <c r="J19" s="6">
        <f t="shared" si="1"/>
        <v>2.0760786917979885</v>
      </c>
      <c r="K19" s="6">
        <f t="shared" si="2"/>
        <v>0.29658267025685553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3" ht="20.100000000000001" customHeight="1" x14ac:dyDescent="0.2">
      <c r="B20" s="7"/>
      <c r="C20" s="7"/>
      <c r="D20" s="7"/>
      <c r="E20" s="7"/>
      <c r="F20" s="10">
        <v>4</v>
      </c>
      <c r="G20" s="6">
        <f t="shared" si="4"/>
        <v>0.39622329811527846</v>
      </c>
      <c r="H20" s="6">
        <f t="shared" si="0"/>
        <v>0.19018718309533364</v>
      </c>
      <c r="I20" s="6">
        <f t="shared" si="3"/>
        <v>7</v>
      </c>
      <c r="J20" s="6">
        <f t="shared" si="1"/>
        <v>1.865736266165223</v>
      </c>
      <c r="K20" s="6">
        <f t="shared" si="2"/>
        <v>0.26653375230931758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3" ht="20.100000000000001" customHeight="1" x14ac:dyDescent="0.2">
      <c r="B21" s="7"/>
      <c r="C21" s="7"/>
      <c r="D21" s="7"/>
      <c r="E21" s="7"/>
      <c r="F21" s="10">
        <v>5</v>
      </c>
      <c r="G21" s="6">
        <f t="shared" si="4"/>
        <v>0.33144540173399861</v>
      </c>
      <c r="H21" s="6">
        <f t="shared" si="0"/>
        <v>0.15909379283231934</v>
      </c>
      <c r="I21" s="6">
        <f t="shared" si="3"/>
        <v>7</v>
      </c>
      <c r="J21" s="6">
        <f t="shared" si="1"/>
        <v>1.5607101076850527</v>
      </c>
      <c r="K21" s="6">
        <f t="shared" si="2"/>
        <v>0.22295858681215039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3" x14ac:dyDescent="0.2">
      <c r="B22" s="7"/>
      <c r="C22" s="7"/>
      <c r="D22" s="17"/>
      <c r="E22" s="7"/>
      <c r="G22" s="5"/>
      <c r="H22" s="5"/>
      <c r="I22" s="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7" spans="2:23" ht="24.95" customHeight="1" x14ac:dyDescent="0.2">
      <c r="B27" s="29" t="s">
        <v>21</v>
      </c>
      <c r="C27" s="30"/>
      <c r="D27" s="31"/>
      <c r="F27" s="11"/>
    </row>
    <row r="28" spans="2:23" x14ac:dyDescent="0.2">
      <c r="F28" s="11"/>
    </row>
    <row r="29" spans="2:23" x14ac:dyDescent="0.2">
      <c r="F29" s="11"/>
      <c r="J29" s="23"/>
    </row>
    <row r="30" spans="2:23" x14ac:dyDescent="0.2">
      <c r="F30" s="11"/>
    </row>
  </sheetData>
  <sheetProtection password="CE35" sheet="1" objects="1" scenarios="1"/>
  <mergeCells count="4">
    <mergeCell ref="B2:D2"/>
    <mergeCell ref="D8:D9"/>
    <mergeCell ref="B18:D18"/>
    <mergeCell ref="B27:D27"/>
  </mergeCells>
  <pageMargins left="0.75" right="0.75" top="0.5" bottom="0.5" header="0.3" footer="0.3"/>
  <pageSetup paperSize="9" scale="55" orientation="landscape" horizontalDpi="72" verticalDpi="72" r:id="rId1"/>
  <headerFooter>
    <oddFooter xml:space="preserve">&amp;R&amp;"Arial,Kalın İtalik"İnş. Yük. Müh. Okan GÜNGÖR
Yapı Mühendisi 
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B1:Y30"/>
  <sheetViews>
    <sheetView showGridLines="0" zoomScale="85" zoomScaleNormal="85" zoomScaleSheetLayoutView="70" zoomScalePageLayoutView="55" workbookViewId="0">
      <selection activeCell="C5" sqref="C5"/>
    </sheetView>
  </sheetViews>
  <sheetFormatPr defaultRowHeight="14.25" x14ac:dyDescent="0.2"/>
  <cols>
    <col min="1" max="1" width="9.140625" style="1"/>
    <col min="2" max="2" width="12.7109375" style="1" customWidth="1"/>
    <col min="3" max="3" width="20.85546875" style="1" bestFit="1" customWidth="1"/>
    <col min="4" max="4" width="12.7109375" style="1" customWidth="1"/>
    <col min="5" max="5" width="9.140625" style="1"/>
    <col min="6" max="6" width="6.7109375" style="5" bestFit="1" customWidth="1"/>
    <col min="7" max="9" width="9.140625" style="4"/>
    <col min="10" max="10" width="9.140625" style="1"/>
    <col min="11" max="11" width="14.28515625" style="1" bestFit="1" customWidth="1"/>
    <col min="12" max="16384" width="9.140625" style="1"/>
  </cols>
  <sheetData>
    <row r="1" spans="2:25" x14ac:dyDescent="0.2">
      <c r="B1" s="7"/>
      <c r="C1" s="7"/>
      <c r="D1" s="7"/>
      <c r="E1" s="7"/>
      <c r="G1" s="5"/>
      <c r="H1" s="5"/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5" ht="35.1" customHeight="1" x14ac:dyDescent="0.2">
      <c r="B2" s="24" t="s">
        <v>0</v>
      </c>
      <c r="C2" s="25"/>
      <c r="D2" s="26"/>
      <c r="E2" s="7"/>
      <c r="F2" s="19" t="s">
        <v>5</v>
      </c>
      <c r="G2" s="19" t="s">
        <v>13</v>
      </c>
      <c r="H2" s="19" t="s">
        <v>3</v>
      </c>
      <c r="I2" s="19" t="s">
        <v>24</v>
      </c>
      <c r="J2" s="19" t="s">
        <v>9</v>
      </c>
      <c r="K2" s="19" t="s">
        <v>28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X2" s="18"/>
      <c r="Y2" s="18"/>
    </row>
    <row r="3" spans="2:25" ht="20.100000000000001" customHeight="1" x14ac:dyDescent="0.2">
      <c r="B3" s="21" t="s">
        <v>6</v>
      </c>
      <c r="C3" s="16">
        <v>0.4</v>
      </c>
      <c r="D3" s="7"/>
      <c r="E3" s="7"/>
      <c r="F3" s="8">
        <v>0</v>
      </c>
      <c r="G3" s="6">
        <f>1+1.5*(F3/$C$8)</f>
        <v>1</v>
      </c>
      <c r="H3" s="6">
        <f t="shared" ref="H3:H21" si="0">$C$3*$C$4*G3</f>
        <v>0.48</v>
      </c>
      <c r="I3" s="6">
        <f>IF(C14=1,"1.00",1.5+($C$14-1.5)*(F3/$C$8))</f>
        <v>1.5</v>
      </c>
      <c r="J3" s="6">
        <f t="shared" ref="J3:J21" si="1">H3*$C$15</f>
        <v>4.7088000000000001</v>
      </c>
      <c r="K3" s="6">
        <f t="shared" ref="K3:K21" si="2">J3/I3</f>
        <v>3.1392000000000002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X3" s="18"/>
      <c r="Y3" s="18"/>
    </row>
    <row r="4" spans="2:25" ht="20.100000000000001" customHeight="1" x14ac:dyDescent="0.2">
      <c r="B4" s="21" t="s">
        <v>1</v>
      </c>
      <c r="C4" s="16">
        <v>1.2</v>
      </c>
      <c r="D4" s="7"/>
      <c r="E4" s="7"/>
      <c r="F4" s="8">
        <v>0.1</v>
      </c>
      <c r="G4" s="6">
        <f>1+1.5*(F4/$C$8)</f>
        <v>2</v>
      </c>
      <c r="H4" s="6">
        <f t="shared" si="0"/>
        <v>0.96</v>
      </c>
      <c r="I4" s="6">
        <f>IF(C14=1,"1.00",1.5+($C$14-1.5)*(F4/$C$8))</f>
        <v>5.8333333333333339</v>
      </c>
      <c r="J4" s="6">
        <f t="shared" si="1"/>
        <v>9.4176000000000002</v>
      </c>
      <c r="K4" s="6">
        <f t="shared" si="2"/>
        <v>1.6144457142857143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X4" s="18"/>
      <c r="Y4" s="18"/>
    </row>
    <row r="5" spans="2:25" ht="20.100000000000001" customHeight="1" x14ac:dyDescent="0.2">
      <c r="B5" s="21" t="s">
        <v>2</v>
      </c>
      <c r="C5" s="2" t="s">
        <v>16</v>
      </c>
      <c r="D5" s="3" t="s">
        <v>10</v>
      </c>
      <c r="E5" s="7"/>
      <c r="F5" s="8">
        <v>0.15</v>
      </c>
      <c r="G5" s="6">
        <f>1+1.5*(F5/$C$8)</f>
        <v>2.5</v>
      </c>
      <c r="H5" s="6">
        <f t="shared" si="0"/>
        <v>1.2</v>
      </c>
      <c r="I5" s="6">
        <f>1.5+($C$14-1.5)*(F5/$C$8)</f>
        <v>8</v>
      </c>
      <c r="J5" s="6">
        <f t="shared" si="1"/>
        <v>11.772</v>
      </c>
      <c r="K5" s="6">
        <f t="shared" si="2"/>
        <v>1.4715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X5" s="18"/>
      <c r="Y5" s="18"/>
    </row>
    <row r="6" spans="2:25" ht="20.100000000000001" customHeight="1" x14ac:dyDescent="0.2">
      <c r="B6" s="21" t="s">
        <v>2</v>
      </c>
      <c r="C6" s="2">
        <v>2.5</v>
      </c>
      <c r="D6" s="3" t="s">
        <v>11</v>
      </c>
      <c r="E6" s="7"/>
      <c r="F6" s="9">
        <v>0.2</v>
      </c>
      <c r="G6" s="6">
        <f>$C$6</f>
        <v>2.5</v>
      </c>
      <c r="H6" s="6">
        <f t="shared" si="0"/>
        <v>1.2</v>
      </c>
      <c r="I6" s="6">
        <f t="shared" ref="I6:I21" si="3">$C$14</f>
        <v>8</v>
      </c>
      <c r="J6" s="6">
        <f t="shared" si="1"/>
        <v>11.772</v>
      </c>
      <c r="K6" s="6">
        <f t="shared" si="2"/>
        <v>1.4715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5" ht="20.100000000000001" customHeight="1" x14ac:dyDescent="0.2">
      <c r="B7" s="21" t="s">
        <v>2</v>
      </c>
      <c r="C7" s="2" t="s">
        <v>17</v>
      </c>
      <c r="D7" s="3" t="s">
        <v>12</v>
      </c>
      <c r="E7" s="7"/>
      <c r="F7" s="9">
        <v>0.3</v>
      </c>
      <c r="G7" s="6">
        <f>$C$6</f>
        <v>2.5</v>
      </c>
      <c r="H7" s="6">
        <f t="shared" si="0"/>
        <v>1.2</v>
      </c>
      <c r="I7" s="6">
        <f t="shared" si="3"/>
        <v>8</v>
      </c>
      <c r="J7" s="6">
        <f t="shared" si="1"/>
        <v>11.772</v>
      </c>
      <c r="K7" s="6">
        <f t="shared" si="2"/>
        <v>1.4715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5" ht="20.100000000000001" customHeight="1" x14ac:dyDescent="0.2">
      <c r="B8" s="21" t="s">
        <v>7</v>
      </c>
      <c r="C8" s="6">
        <v>0.15</v>
      </c>
      <c r="D8" s="27" t="s">
        <v>15</v>
      </c>
      <c r="E8" s="7"/>
      <c r="F8" s="9">
        <v>0.4</v>
      </c>
      <c r="G8" s="6">
        <f>$C$6</f>
        <v>2.5</v>
      </c>
      <c r="H8" s="6">
        <f t="shared" si="0"/>
        <v>1.2</v>
      </c>
      <c r="I8" s="6">
        <f t="shared" si="3"/>
        <v>8</v>
      </c>
      <c r="J8" s="6">
        <f t="shared" si="1"/>
        <v>11.772</v>
      </c>
      <c r="K8" s="6">
        <f t="shared" si="2"/>
        <v>1.4715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5" ht="20.100000000000001" customHeight="1" x14ac:dyDescent="0.2">
      <c r="B9" s="21" t="s">
        <v>8</v>
      </c>
      <c r="C9" s="6">
        <v>0.6</v>
      </c>
      <c r="D9" s="28"/>
      <c r="E9" s="7"/>
      <c r="F9" s="9">
        <v>0.5</v>
      </c>
      <c r="G9" s="6">
        <f>$C$6</f>
        <v>2.5</v>
      </c>
      <c r="H9" s="6">
        <f t="shared" si="0"/>
        <v>1.2</v>
      </c>
      <c r="I9" s="6">
        <f t="shared" si="3"/>
        <v>8</v>
      </c>
      <c r="J9" s="6">
        <f t="shared" si="1"/>
        <v>11.772</v>
      </c>
      <c r="K9" s="6">
        <f t="shared" si="2"/>
        <v>1.4715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5" ht="20.100000000000001" customHeight="1" x14ac:dyDescent="0.2">
      <c r="B10" s="21" t="s">
        <v>3</v>
      </c>
      <c r="C10" s="2" t="s">
        <v>18</v>
      </c>
      <c r="D10" s="7"/>
      <c r="E10" s="7"/>
      <c r="F10" s="9">
        <v>0.6</v>
      </c>
      <c r="G10" s="6">
        <f>$C$6</f>
        <v>2.5</v>
      </c>
      <c r="H10" s="6">
        <f t="shared" si="0"/>
        <v>1.2</v>
      </c>
      <c r="I10" s="6">
        <f t="shared" si="3"/>
        <v>8</v>
      </c>
      <c r="J10" s="6">
        <f t="shared" si="1"/>
        <v>11.772</v>
      </c>
      <c r="K10" s="6">
        <f t="shared" si="2"/>
        <v>1.4715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5" ht="20.100000000000001" customHeight="1" x14ac:dyDescent="0.2">
      <c r="B11" s="21" t="s">
        <v>9</v>
      </c>
      <c r="C11" s="2" t="s">
        <v>19</v>
      </c>
      <c r="D11" s="7"/>
      <c r="E11" s="7"/>
      <c r="F11" s="10">
        <v>0.7</v>
      </c>
      <c r="G11" s="6">
        <f>2.5*($C$9/F11)^0.8</f>
        <v>2.2099506567375968</v>
      </c>
      <c r="H11" s="6">
        <f t="shared" si="0"/>
        <v>1.0607763152340464</v>
      </c>
      <c r="I11" s="6">
        <f t="shared" si="3"/>
        <v>8</v>
      </c>
      <c r="J11" s="6">
        <f t="shared" si="1"/>
        <v>10.406215652445995</v>
      </c>
      <c r="K11" s="6">
        <f t="shared" si="2"/>
        <v>1.3007769565557494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5" ht="20.100000000000001" customHeight="1" x14ac:dyDescent="0.2">
      <c r="B12" s="21" t="s">
        <v>24</v>
      </c>
      <c r="C12" s="2" t="s">
        <v>26</v>
      </c>
      <c r="D12" s="3" t="s">
        <v>10</v>
      </c>
      <c r="E12" s="7"/>
      <c r="F12" s="10">
        <v>0.8</v>
      </c>
      <c r="G12" s="6">
        <f t="shared" ref="G12:G21" si="4">2.5*($C$9/F12)^0.8</f>
        <v>1.9860447019665228</v>
      </c>
      <c r="H12" s="6">
        <f t="shared" si="0"/>
        <v>0.95330145694393087</v>
      </c>
      <c r="I12" s="6">
        <f t="shared" si="3"/>
        <v>8</v>
      </c>
      <c r="J12" s="6">
        <f t="shared" si="1"/>
        <v>9.3518872926199617</v>
      </c>
      <c r="K12" s="6">
        <f t="shared" si="2"/>
        <v>1.1689859115774952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5" ht="20.100000000000001" customHeight="1" x14ac:dyDescent="0.2">
      <c r="B13" s="21" t="s">
        <v>24</v>
      </c>
      <c r="C13" s="2" t="s">
        <v>27</v>
      </c>
      <c r="D13" s="3" t="s">
        <v>25</v>
      </c>
      <c r="E13" s="7"/>
      <c r="F13" s="10">
        <v>0.9</v>
      </c>
      <c r="G13" s="6">
        <f t="shared" si="4"/>
        <v>1.8074529519961642</v>
      </c>
      <c r="H13" s="6">
        <f t="shared" si="0"/>
        <v>0.86757741695815882</v>
      </c>
      <c r="I13" s="6">
        <f t="shared" si="3"/>
        <v>8</v>
      </c>
      <c r="J13" s="6">
        <f t="shared" si="1"/>
        <v>8.5109344603595378</v>
      </c>
      <c r="K13" s="6">
        <f t="shared" si="2"/>
        <v>1.0638668075449422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5" ht="20.100000000000001" customHeight="1" x14ac:dyDescent="0.2">
      <c r="B14" s="21" t="s">
        <v>4</v>
      </c>
      <c r="C14" s="16">
        <v>8</v>
      </c>
      <c r="D14" s="7"/>
      <c r="E14" s="7"/>
      <c r="F14" s="10">
        <v>1</v>
      </c>
      <c r="G14" s="6">
        <f t="shared" si="4"/>
        <v>1.6613495148724347</v>
      </c>
      <c r="H14" s="6">
        <f t="shared" si="0"/>
        <v>0.79744776713876864</v>
      </c>
      <c r="I14" s="6">
        <f t="shared" si="3"/>
        <v>8</v>
      </c>
      <c r="J14" s="6">
        <f t="shared" si="1"/>
        <v>7.8229625956313207</v>
      </c>
      <c r="K14" s="6">
        <f t="shared" si="2"/>
        <v>0.97787032445391509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5" ht="20.100000000000001" customHeight="1" x14ac:dyDescent="0.2">
      <c r="B15" s="21" t="s">
        <v>14</v>
      </c>
      <c r="C15" s="2">
        <v>9.81</v>
      </c>
      <c r="D15" s="7"/>
      <c r="E15" s="7"/>
      <c r="F15" s="10">
        <v>1.5</v>
      </c>
      <c r="G15" s="6">
        <f t="shared" si="4"/>
        <v>1.2011244339814311</v>
      </c>
      <c r="H15" s="6">
        <f t="shared" si="0"/>
        <v>0.57653972831108691</v>
      </c>
      <c r="I15" s="6">
        <f t="shared" si="3"/>
        <v>8</v>
      </c>
      <c r="J15" s="6">
        <f t="shared" si="1"/>
        <v>5.6558547347317631</v>
      </c>
      <c r="K15" s="6">
        <f t="shared" si="2"/>
        <v>0.70698184184147039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5" ht="20.100000000000001" customHeight="1" x14ac:dyDescent="0.2">
      <c r="B16" s="7"/>
      <c r="C16" s="7"/>
      <c r="D16" s="7"/>
      <c r="E16" s="7"/>
      <c r="F16" s="10">
        <v>2</v>
      </c>
      <c r="G16" s="6">
        <f t="shared" si="4"/>
        <v>0.95419472740454381</v>
      </c>
      <c r="H16" s="6">
        <f t="shared" si="0"/>
        <v>0.45801346915418101</v>
      </c>
      <c r="I16" s="6">
        <f t="shared" si="3"/>
        <v>8</v>
      </c>
      <c r="J16" s="6">
        <f t="shared" si="1"/>
        <v>4.4931121324025156</v>
      </c>
      <c r="K16" s="6">
        <f t="shared" si="2"/>
        <v>0.56163901655031445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3" ht="20.100000000000001" customHeight="1" x14ac:dyDescent="0.2">
      <c r="B17" s="7"/>
      <c r="C17" s="7"/>
      <c r="D17" s="7"/>
      <c r="E17" s="7"/>
      <c r="F17" s="10">
        <v>2.5</v>
      </c>
      <c r="G17" s="6">
        <f t="shared" si="4"/>
        <v>0.79819499827859142</v>
      </c>
      <c r="H17" s="6">
        <f t="shared" si="0"/>
        <v>0.38313359917372386</v>
      </c>
      <c r="I17" s="6">
        <f t="shared" si="3"/>
        <v>8</v>
      </c>
      <c r="J17" s="6">
        <f t="shared" si="1"/>
        <v>3.7585406078942314</v>
      </c>
      <c r="K17" s="6">
        <f t="shared" si="2"/>
        <v>0.46981757598677892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3" ht="20.100000000000001" customHeight="1" x14ac:dyDescent="0.2">
      <c r="B18" s="32"/>
      <c r="C18" s="32"/>
      <c r="D18" s="32"/>
      <c r="E18" s="7"/>
      <c r="F18" s="10">
        <v>3</v>
      </c>
      <c r="G18" s="6">
        <f t="shared" si="4"/>
        <v>0.68986483073060723</v>
      </c>
      <c r="H18" s="6">
        <f t="shared" si="0"/>
        <v>0.33113511875069146</v>
      </c>
      <c r="I18" s="6">
        <f t="shared" si="3"/>
        <v>8</v>
      </c>
      <c r="J18" s="6">
        <f t="shared" si="1"/>
        <v>3.2484355149442834</v>
      </c>
      <c r="K18" s="6">
        <f t="shared" si="2"/>
        <v>0.40605443936803542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3" ht="20.100000000000001" customHeight="1" x14ac:dyDescent="0.2">
      <c r="B19" s="7"/>
      <c r="C19" s="7"/>
      <c r="D19" s="7"/>
      <c r="E19" s="7"/>
      <c r="F19" s="10">
        <v>3.5</v>
      </c>
      <c r="G19" s="6">
        <f t="shared" si="4"/>
        <v>0.60982689429331061</v>
      </c>
      <c r="H19" s="6">
        <f t="shared" si="0"/>
        <v>0.29271690926078908</v>
      </c>
      <c r="I19" s="6">
        <f t="shared" si="3"/>
        <v>8</v>
      </c>
      <c r="J19" s="6">
        <f t="shared" si="1"/>
        <v>2.8715528798483412</v>
      </c>
      <c r="K19" s="6">
        <f t="shared" si="2"/>
        <v>0.35894410998104265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3" ht="20.100000000000001" customHeight="1" x14ac:dyDescent="0.2">
      <c r="B20" s="7"/>
      <c r="C20" s="7"/>
      <c r="D20" s="7"/>
      <c r="E20" s="7"/>
      <c r="F20" s="10">
        <v>4</v>
      </c>
      <c r="G20" s="6">
        <f t="shared" si="4"/>
        <v>0.54804095685822207</v>
      </c>
      <c r="H20" s="6">
        <f t="shared" si="0"/>
        <v>0.26305965929194658</v>
      </c>
      <c r="I20" s="6">
        <f t="shared" si="3"/>
        <v>8</v>
      </c>
      <c r="J20" s="6">
        <f t="shared" si="1"/>
        <v>2.5806152576539962</v>
      </c>
      <c r="K20" s="6">
        <f t="shared" si="2"/>
        <v>0.32257690720674953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3" ht="20.100000000000001" customHeight="1" x14ac:dyDescent="0.2">
      <c r="B21" s="7"/>
      <c r="C21" s="7"/>
      <c r="D21" s="7"/>
      <c r="E21" s="7"/>
      <c r="F21" s="10">
        <v>5</v>
      </c>
      <c r="G21" s="6">
        <f t="shared" si="4"/>
        <v>0.45844264074473962</v>
      </c>
      <c r="H21" s="6">
        <f t="shared" si="0"/>
        <v>0.22005246755747501</v>
      </c>
      <c r="I21" s="6">
        <f t="shared" si="3"/>
        <v>8</v>
      </c>
      <c r="J21" s="6">
        <f t="shared" si="1"/>
        <v>2.1587147067388299</v>
      </c>
      <c r="K21" s="6">
        <f t="shared" si="2"/>
        <v>0.26983933834235374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3" x14ac:dyDescent="0.2">
      <c r="B22" s="7"/>
      <c r="C22" s="7"/>
      <c r="D22" s="7"/>
      <c r="E22" s="7"/>
      <c r="G22" s="5"/>
      <c r="H22" s="5"/>
      <c r="I22" s="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x14ac:dyDescent="0.2">
      <c r="B23" s="7"/>
      <c r="C23" s="7"/>
      <c r="D23" s="7"/>
      <c r="E23" s="7"/>
      <c r="G23" s="5"/>
      <c r="H23" s="5"/>
      <c r="I23" s="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x14ac:dyDescent="0.2">
      <c r="E24" s="23"/>
    </row>
    <row r="27" spans="2:23" ht="24.95" customHeight="1" x14ac:dyDescent="0.2">
      <c r="B27" s="29" t="s">
        <v>21</v>
      </c>
      <c r="C27" s="30"/>
      <c r="D27" s="31"/>
      <c r="F27" s="11"/>
    </row>
    <row r="28" spans="2:23" x14ac:dyDescent="0.2">
      <c r="F28" s="11"/>
    </row>
    <row r="29" spans="2:23" x14ac:dyDescent="0.2">
      <c r="F29" s="11"/>
    </row>
    <row r="30" spans="2:23" x14ac:dyDescent="0.2">
      <c r="F30" s="11"/>
    </row>
  </sheetData>
  <sheetProtection password="CE31" sheet="1" objects="1" scenarios="1"/>
  <mergeCells count="4">
    <mergeCell ref="B2:D2"/>
    <mergeCell ref="D8:D9"/>
    <mergeCell ref="B18:D18"/>
    <mergeCell ref="B27:D27"/>
  </mergeCells>
  <pageMargins left="0.75" right="0.75" top="0.5" bottom="0.5" header="0.3" footer="0.3"/>
  <pageSetup paperSize="9" scale="55" orientation="landscape" horizontalDpi="72" verticalDpi="72" r:id="rId1"/>
  <headerFooter>
    <oddFooter xml:space="preserve">&amp;R&amp;"Arial,Kalın İtalik"İnş. Yük. Müh. Okan GÜNGÖR
Yapı Mühendisi 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B1:Y30"/>
  <sheetViews>
    <sheetView showGridLines="0" zoomScale="85" zoomScaleNormal="85" zoomScalePageLayoutView="40" workbookViewId="0">
      <selection activeCell="E16" sqref="E16"/>
    </sheetView>
  </sheetViews>
  <sheetFormatPr defaultRowHeight="14.25" x14ac:dyDescent="0.2"/>
  <cols>
    <col min="1" max="1" width="9.140625" style="1"/>
    <col min="2" max="2" width="12.7109375" style="1" customWidth="1"/>
    <col min="3" max="3" width="20.85546875" style="1" bestFit="1" customWidth="1"/>
    <col min="4" max="4" width="12.7109375" style="1" customWidth="1"/>
    <col min="5" max="5" width="9.140625" style="1"/>
    <col min="6" max="6" width="6.7109375" style="5" bestFit="1" customWidth="1"/>
    <col min="7" max="9" width="9.140625" style="4"/>
    <col min="10" max="10" width="9.140625" style="1"/>
    <col min="11" max="11" width="14.28515625" style="1" bestFit="1" customWidth="1"/>
    <col min="12" max="16384" width="9.140625" style="1"/>
  </cols>
  <sheetData>
    <row r="1" spans="2:25" x14ac:dyDescent="0.2">
      <c r="B1" s="7"/>
      <c r="C1" s="7"/>
      <c r="D1" s="7"/>
      <c r="E1" s="7"/>
      <c r="G1" s="5"/>
      <c r="H1" s="5"/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5" ht="35.1" customHeight="1" x14ac:dyDescent="0.2">
      <c r="B2" s="24" t="s">
        <v>0</v>
      </c>
      <c r="C2" s="25"/>
      <c r="D2" s="26"/>
      <c r="E2" s="7"/>
      <c r="F2" s="19" t="s">
        <v>5</v>
      </c>
      <c r="G2" s="19" t="s">
        <v>13</v>
      </c>
      <c r="H2" s="19" t="s">
        <v>3</v>
      </c>
      <c r="I2" s="19" t="s">
        <v>24</v>
      </c>
      <c r="J2" s="19" t="s">
        <v>9</v>
      </c>
      <c r="K2" s="19" t="s">
        <v>28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X2" s="18"/>
      <c r="Y2" s="18"/>
    </row>
    <row r="3" spans="2:25" ht="20.100000000000001" customHeight="1" x14ac:dyDescent="0.2">
      <c r="B3" s="21" t="s">
        <v>6</v>
      </c>
      <c r="C3" s="16">
        <v>0.3</v>
      </c>
      <c r="D3" s="7"/>
      <c r="E3" s="7"/>
      <c r="F3" s="8">
        <v>0</v>
      </c>
      <c r="G3" s="6">
        <f>1+1.5*(F3/$C$8)</f>
        <v>1</v>
      </c>
      <c r="H3" s="6">
        <f>$C$3*$C$4*G3</f>
        <v>0.3</v>
      </c>
      <c r="I3" s="6">
        <f>IF(C14=1,"1.00",1.5+($C$14-1.5)*(F3/$C$8))</f>
        <v>1.5</v>
      </c>
      <c r="J3" s="6">
        <f>H3*$C$15</f>
        <v>2.9430000000000001</v>
      </c>
      <c r="K3" s="6">
        <f>J3/I3</f>
        <v>1.962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X3" s="18"/>
      <c r="Y3" s="18"/>
    </row>
    <row r="4" spans="2:25" ht="20.100000000000001" customHeight="1" x14ac:dyDescent="0.2">
      <c r="B4" s="21" t="s">
        <v>1</v>
      </c>
      <c r="C4" s="16">
        <v>1</v>
      </c>
      <c r="D4" s="7"/>
      <c r="E4" s="7"/>
      <c r="F4" s="8">
        <v>0.1</v>
      </c>
      <c r="G4" s="6">
        <f>1+1.5*(F4/$C$8)</f>
        <v>1.75</v>
      </c>
      <c r="H4" s="6">
        <f t="shared" ref="H4:H20" si="0">$C$3*$C$4*G4</f>
        <v>0.52500000000000002</v>
      </c>
      <c r="I4" s="6">
        <f>IF(C14=1,"1.00",1.5+($C$14-1.5)*(F4/$C$8))</f>
        <v>4.25</v>
      </c>
      <c r="J4" s="6">
        <f t="shared" ref="J4:J20" si="1">H4*$C$15</f>
        <v>5.1502500000000007</v>
      </c>
      <c r="K4" s="6">
        <f t="shared" ref="K4:K20" si="2">J4/I4</f>
        <v>1.211823529411765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X4" s="18"/>
      <c r="Y4" s="18"/>
    </row>
    <row r="5" spans="2:25" ht="20.100000000000001" customHeight="1" x14ac:dyDescent="0.2">
      <c r="B5" s="21" t="s">
        <v>2</v>
      </c>
      <c r="C5" s="2" t="s">
        <v>16</v>
      </c>
      <c r="D5" s="3" t="s">
        <v>10</v>
      </c>
      <c r="E5" s="7"/>
      <c r="F5" s="8">
        <v>0.2</v>
      </c>
      <c r="G5" s="6">
        <f>1+1.5*(F5/$C$8)</f>
        <v>2.5</v>
      </c>
      <c r="H5" s="6">
        <f t="shared" si="0"/>
        <v>0.75</v>
      </c>
      <c r="I5" s="6">
        <f t="shared" ref="I5" si="3">1.5+($C$14-1.5)*(F5/$C$8)</f>
        <v>7</v>
      </c>
      <c r="J5" s="6">
        <f t="shared" si="1"/>
        <v>7.3574999999999999</v>
      </c>
      <c r="K5" s="6">
        <f t="shared" si="2"/>
        <v>1.0510714285714287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X5" s="18"/>
      <c r="Y5" s="18"/>
    </row>
    <row r="6" spans="2:25" ht="20.100000000000001" customHeight="1" x14ac:dyDescent="0.2">
      <c r="B6" s="21" t="s">
        <v>2</v>
      </c>
      <c r="C6" s="2">
        <v>2.5</v>
      </c>
      <c r="D6" s="3" t="s">
        <v>11</v>
      </c>
      <c r="E6" s="7"/>
      <c r="F6" s="9">
        <v>0.3</v>
      </c>
      <c r="G6" s="6">
        <f>$C$6</f>
        <v>2.5</v>
      </c>
      <c r="H6" s="6">
        <f t="shared" si="0"/>
        <v>0.75</v>
      </c>
      <c r="I6" s="6">
        <f>$C$14</f>
        <v>7</v>
      </c>
      <c r="J6" s="6">
        <f t="shared" si="1"/>
        <v>7.3574999999999999</v>
      </c>
      <c r="K6" s="6">
        <f t="shared" si="2"/>
        <v>1.0510714285714287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X6" s="7"/>
    </row>
    <row r="7" spans="2:25" ht="20.100000000000001" customHeight="1" x14ac:dyDescent="0.2">
      <c r="B7" s="21" t="s">
        <v>2</v>
      </c>
      <c r="C7" s="2" t="s">
        <v>17</v>
      </c>
      <c r="D7" s="3" t="s">
        <v>12</v>
      </c>
      <c r="E7" s="7"/>
      <c r="F7" s="9">
        <v>0.4</v>
      </c>
      <c r="G7" s="6">
        <f t="shared" ref="G7:G12" si="4">$C$6</f>
        <v>2.5</v>
      </c>
      <c r="H7" s="6">
        <f t="shared" si="0"/>
        <v>0.75</v>
      </c>
      <c r="I7" s="6">
        <f t="shared" ref="I7:I20" si="5">$C$14</f>
        <v>7</v>
      </c>
      <c r="J7" s="6">
        <f t="shared" si="1"/>
        <v>7.3574999999999999</v>
      </c>
      <c r="K7" s="6">
        <f t="shared" si="2"/>
        <v>1.0510714285714287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X7" s="7"/>
    </row>
    <row r="8" spans="2:25" ht="20.100000000000001" customHeight="1" x14ac:dyDescent="0.2">
      <c r="B8" s="21" t="s">
        <v>7</v>
      </c>
      <c r="C8" s="6">
        <v>0.2</v>
      </c>
      <c r="D8" s="27" t="s">
        <v>23</v>
      </c>
      <c r="E8" s="7"/>
      <c r="F8" s="9">
        <v>0.5</v>
      </c>
      <c r="G8" s="6">
        <f t="shared" si="4"/>
        <v>2.5</v>
      </c>
      <c r="H8" s="6">
        <f t="shared" si="0"/>
        <v>0.75</v>
      </c>
      <c r="I8" s="6">
        <f t="shared" si="5"/>
        <v>7</v>
      </c>
      <c r="J8" s="6">
        <f t="shared" si="1"/>
        <v>7.3574999999999999</v>
      </c>
      <c r="K8" s="6">
        <f t="shared" si="2"/>
        <v>1.0510714285714287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X8" s="7"/>
    </row>
    <row r="9" spans="2:25" ht="20.100000000000001" customHeight="1" x14ac:dyDescent="0.2">
      <c r="B9" s="21" t="s">
        <v>8</v>
      </c>
      <c r="C9" s="6">
        <v>0.9</v>
      </c>
      <c r="D9" s="28"/>
      <c r="E9" s="7"/>
      <c r="F9" s="9">
        <v>0.6</v>
      </c>
      <c r="G9" s="6">
        <f t="shared" si="4"/>
        <v>2.5</v>
      </c>
      <c r="H9" s="6">
        <f t="shared" si="0"/>
        <v>0.75</v>
      </c>
      <c r="I9" s="6">
        <f t="shared" si="5"/>
        <v>7</v>
      </c>
      <c r="J9" s="6">
        <f t="shared" si="1"/>
        <v>7.3574999999999999</v>
      </c>
      <c r="K9" s="6">
        <f t="shared" si="2"/>
        <v>1.0510714285714287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X9" s="7"/>
    </row>
    <row r="10" spans="2:25" ht="20.100000000000001" customHeight="1" x14ac:dyDescent="0.2">
      <c r="B10" s="21" t="s">
        <v>3</v>
      </c>
      <c r="C10" s="2" t="s">
        <v>18</v>
      </c>
      <c r="D10" s="7"/>
      <c r="E10" s="7"/>
      <c r="F10" s="9">
        <v>0.7</v>
      </c>
      <c r="G10" s="6">
        <f t="shared" si="4"/>
        <v>2.5</v>
      </c>
      <c r="H10" s="6">
        <f t="shared" si="0"/>
        <v>0.75</v>
      </c>
      <c r="I10" s="6">
        <f t="shared" si="5"/>
        <v>7</v>
      </c>
      <c r="J10" s="6">
        <f t="shared" si="1"/>
        <v>7.3574999999999999</v>
      </c>
      <c r="K10" s="6">
        <f t="shared" si="2"/>
        <v>1.0510714285714287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X10" s="7"/>
    </row>
    <row r="11" spans="2:25" ht="20.100000000000001" customHeight="1" x14ac:dyDescent="0.2">
      <c r="B11" s="21" t="s">
        <v>9</v>
      </c>
      <c r="C11" s="2" t="s">
        <v>19</v>
      </c>
      <c r="D11" s="7"/>
      <c r="E11" s="7"/>
      <c r="F11" s="9">
        <v>0.8</v>
      </c>
      <c r="G11" s="6">
        <f t="shared" si="4"/>
        <v>2.5</v>
      </c>
      <c r="H11" s="6">
        <f t="shared" si="0"/>
        <v>0.75</v>
      </c>
      <c r="I11" s="6">
        <f t="shared" si="5"/>
        <v>7</v>
      </c>
      <c r="J11" s="6">
        <f t="shared" si="1"/>
        <v>7.3574999999999999</v>
      </c>
      <c r="K11" s="6">
        <f t="shared" si="2"/>
        <v>1.0510714285714287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 s="7"/>
    </row>
    <row r="12" spans="2:25" ht="20.100000000000001" customHeight="1" x14ac:dyDescent="0.2">
      <c r="B12" s="21" t="s">
        <v>24</v>
      </c>
      <c r="C12" s="2" t="s">
        <v>26</v>
      </c>
      <c r="D12" s="3" t="s">
        <v>10</v>
      </c>
      <c r="E12" s="7"/>
      <c r="F12" s="9">
        <v>0.9</v>
      </c>
      <c r="G12" s="6">
        <f t="shared" si="4"/>
        <v>2.5</v>
      </c>
      <c r="H12" s="6">
        <f t="shared" si="0"/>
        <v>0.75</v>
      </c>
      <c r="I12" s="6">
        <f t="shared" si="5"/>
        <v>7</v>
      </c>
      <c r="J12" s="6">
        <f t="shared" si="1"/>
        <v>7.3574999999999999</v>
      </c>
      <c r="K12" s="6">
        <f t="shared" si="2"/>
        <v>1.0510714285714287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X12" s="7"/>
    </row>
    <row r="13" spans="2:25" ht="20.100000000000001" customHeight="1" x14ac:dyDescent="0.2">
      <c r="B13" s="21" t="s">
        <v>24</v>
      </c>
      <c r="C13" s="2" t="s">
        <v>27</v>
      </c>
      <c r="D13" s="3" t="s">
        <v>25</v>
      </c>
      <c r="E13" s="7"/>
      <c r="F13" s="10">
        <v>1</v>
      </c>
      <c r="G13" s="6">
        <f>2.5*($C$9/F13)^0.8</f>
        <v>2.2979152971003041</v>
      </c>
      <c r="H13" s="6">
        <f t="shared" si="0"/>
        <v>0.6893745891300912</v>
      </c>
      <c r="I13" s="6">
        <f t="shared" si="5"/>
        <v>7</v>
      </c>
      <c r="J13" s="6">
        <f t="shared" si="1"/>
        <v>6.7627647193661948</v>
      </c>
      <c r="K13" s="6">
        <f t="shared" si="2"/>
        <v>0.96610924562374212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X13" s="7"/>
    </row>
    <row r="14" spans="2:25" ht="20.100000000000001" customHeight="1" x14ac:dyDescent="0.2">
      <c r="B14" s="21" t="s">
        <v>4</v>
      </c>
      <c r="C14" s="16">
        <v>7</v>
      </c>
      <c r="D14" s="7"/>
      <c r="E14" s="7"/>
      <c r="F14" s="10">
        <v>1.5</v>
      </c>
      <c r="G14" s="6">
        <f t="shared" ref="G14:G20" si="6">2.5*($C$9/F14)^0.8</f>
        <v>1.6613495148724347</v>
      </c>
      <c r="H14" s="6">
        <f t="shared" si="0"/>
        <v>0.49840485446173038</v>
      </c>
      <c r="I14" s="6">
        <f t="shared" si="5"/>
        <v>7</v>
      </c>
      <c r="J14" s="6">
        <f t="shared" si="1"/>
        <v>4.889351622269575</v>
      </c>
      <c r="K14" s="6">
        <f t="shared" si="2"/>
        <v>0.6984788031813679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X14" s="7"/>
    </row>
    <row r="15" spans="2:25" ht="20.100000000000001" customHeight="1" x14ac:dyDescent="0.2">
      <c r="B15" s="21" t="s">
        <v>14</v>
      </c>
      <c r="C15" s="2">
        <v>9.81</v>
      </c>
      <c r="D15" s="7"/>
      <c r="E15" s="7"/>
      <c r="F15" s="10">
        <v>2</v>
      </c>
      <c r="G15" s="6">
        <f t="shared" si="6"/>
        <v>1.3198057608508209</v>
      </c>
      <c r="H15" s="6">
        <f t="shared" si="0"/>
        <v>0.39594172825524626</v>
      </c>
      <c r="I15" s="6">
        <f t="shared" si="5"/>
        <v>7</v>
      </c>
      <c r="J15" s="6">
        <f t="shared" si="1"/>
        <v>3.8841883541839661</v>
      </c>
      <c r="K15" s="6">
        <f t="shared" si="2"/>
        <v>0.5548840505977094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/>
    </row>
    <row r="16" spans="2:25" ht="20.100000000000001" customHeight="1" x14ac:dyDescent="0.2">
      <c r="B16" s="7"/>
      <c r="C16" s="7"/>
      <c r="D16" s="7"/>
      <c r="E16" s="7"/>
      <c r="F16" s="10">
        <v>2.5</v>
      </c>
      <c r="G16" s="6">
        <f t="shared" si="6"/>
        <v>1.1040328842267497</v>
      </c>
      <c r="H16" s="6">
        <f t="shared" si="0"/>
        <v>0.33120986526802493</v>
      </c>
      <c r="I16" s="6">
        <f t="shared" si="5"/>
        <v>7</v>
      </c>
      <c r="J16" s="6">
        <f t="shared" si="1"/>
        <v>3.2491687782793246</v>
      </c>
      <c r="K16" s="6">
        <f t="shared" si="2"/>
        <v>0.46416696832561782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X16" s="7"/>
    </row>
    <row r="17" spans="2:24" ht="20.100000000000001" customHeight="1" x14ac:dyDescent="0.2">
      <c r="B17" s="7"/>
      <c r="C17" s="7"/>
      <c r="D17" s="7"/>
      <c r="E17" s="7"/>
      <c r="F17" s="10">
        <v>3</v>
      </c>
      <c r="G17" s="6">
        <f t="shared" si="6"/>
        <v>0.95419472740454381</v>
      </c>
      <c r="H17" s="6">
        <f t="shared" si="0"/>
        <v>0.28625841822136311</v>
      </c>
      <c r="I17" s="6">
        <f t="shared" si="5"/>
        <v>7</v>
      </c>
      <c r="J17" s="6">
        <f t="shared" si="1"/>
        <v>2.8081950827515723</v>
      </c>
      <c r="K17" s="6">
        <f t="shared" si="2"/>
        <v>0.40117072610736748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7"/>
    </row>
    <row r="18" spans="2:24" ht="20.100000000000001" customHeight="1" x14ac:dyDescent="0.2">
      <c r="B18" s="32"/>
      <c r="C18" s="32"/>
      <c r="D18" s="32"/>
      <c r="E18" s="7"/>
      <c r="F18" s="10">
        <v>3.5</v>
      </c>
      <c r="G18" s="6">
        <f t="shared" si="6"/>
        <v>0.84348930579328973</v>
      </c>
      <c r="H18" s="6">
        <f t="shared" si="0"/>
        <v>0.25304679173798689</v>
      </c>
      <c r="I18" s="6">
        <f t="shared" si="5"/>
        <v>7</v>
      </c>
      <c r="J18" s="6">
        <f t="shared" si="1"/>
        <v>2.4823890269496514</v>
      </c>
      <c r="K18" s="6">
        <f t="shared" si="2"/>
        <v>0.35462700384995022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7"/>
    </row>
    <row r="19" spans="2:24" ht="20.100000000000001" customHeight="1" x14ac:dyDescent="0.2">
      <c r="B19" s="7"/>
      <c r="C19" s="7"/>
      <c r="D19" s="7"/>
      <c r="E19" s="7"/>
      <c r="F19" s="10">
        <v>4</v>
      </c>
      <c r="G19" s="6">
        <f t="shared" si="6"/>
        <v>0.75802935320247411</v>
      </c>
      <c r="H19" s="6">
        <f t="shared" si="0"/>
        <v>0.22740880596074223</v>
      </c>
      <c r="I19" s="6">
        <f t="shared" si="5"/>
        <v>7</v>
      </c>
      <c r="J19" s="6">
        <f t="shared" si="1"/>
        <v>2.2308803864748814</v>
      </c>
      <c r="K19" s="6">
        <f t="shared" si="2"/>
        <v>0.31869719806784019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7"/>
    </row>
    <row r="20" spans="2:24" ht="20.100000000000001" customHeight="1" x14ac:dyDescent="0.2">
      <c r="B20" s="7"/>
      <c r="C20" s="7"/>
      <c r="D20" s="7"/>
      <c r="E20" s="7"/>
      <c r="F20" s="10">
        <v>5</v>
      </c>
      <c r="G20" s="6">
        <f t="shared" si="6"/>
        <v>0.63410037898694982</v>
      </c>
      <c r="H20" s="6">
        <f t="shared" si="0"/>
        <v>0.19023011369608495</v>
      </c>
      <c r="I20" s="6">
        <f t="shared" si="5"/>
        <v>7</v>
      </c>
      <c r="J20" s="6">
        <f t="shared" si="1"/>
        <v>1.8661574153585934</v>
      </c>
      <c r="K20" s="6">
        <f t="shared" si="2"/>
        <v>0.26659391647979908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7"/>
    </row>
    <row r="21" spans="2:24" ht="20.100000000000001" customHeigh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24" x14ac:dyDescent="0.2">
      <c r="B22" s="7"/>
      <c r="C22" s="7"/>
      <c r="D22" s="7"/>
      <c r="E22" s="7"/>
      <c r="G22" s="5"/>
      <c r="H22" s="5"/>
      <c r="I22" s="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7" spans="2:24" ht="24.95" customHeight="1" x14ac:dyDescent="0.2">
      <c r="B27" s="29" t="s">
        <v>21</v>
      </c>
      <c r="C27" s="30"/>
      <c r="D27" s="31"/>
      <c r="F27" s="11"/>
    </row>
    <row r="28" spans="2:24" x14ac:dyDescent="0.2">
      <c r="F28" s="11"/>
    </row>
    <row r="29" spans="2:24" x14ac:dyDescent="0.2">
      <c r="F29" s="11"/>
    </row>
    <row r="30" spans="2:24" x14ac:dyDescent="0.2">
      <c r="F30" s="11"/>
    </row>
  </sheetData>
  <sheetProtection password="CE2D" sheet="1" objects="1" scenarios="1"/>
  <mergeCells count="4">
    <mergeCell ref="B2:D2"/>
    <mergeCell ref="D8:D9"/>
    <mergeCell ref="B18:D18"/>
    <mergeCell ref="B27:D27"/>
  </mergeCells>
  <pageMargins left="0.75" right="0.75" top="0.5" bottom="0.5" header="0.3" footer="0.3"/>
  <pageSetup paperSize="9" scale="55" orientation="landscape" horizontalDpi="1200" verticalDpi="1200" r:id="rId1"/>
  <headerFooter>
    <oddFooter xml:space="preserve">&amp;R&amp;"Arial,Kalın İtalik"İnş. Yük. Müh. Okan GÜNGÖR
Yapı Mühendisi 
&amp;"-,Regular"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Q20"/>
  <sheetViews>
    <sheetView showGridLines="0" workbookViewId="0">
      <selection activeCell="O11" sqref="O11"/>
    </sheetView>
  </sheetViews>
  <sheetFormatPr defaultRowHeight="15" x14ac:dyDescent="0.25"/>
  <sheetData>
    <row r="1" spans="1:17" ht="24.95" customHeight="1" x14ac:dyDescent="0.25">
      <c r="A1" s="33" t="s">
        <v>29</v>
      </c>
      <c r="B1" s="34"/>
      <c r="D1" s="35" t="s">
        <v>30</v>
      </c>
      <c r="E1" s="36"/>
      <c r="G1" s="33" t="s">
        <v>31</v>
      </c>
      <c r="H1" s="34"/>
      <c r="J1" s="33" t="s">
        <v>32</v>
      </c>
      <c r="K1" s="34"/>
      <c r="M1" s="37" t="s">
        <v>33</v>
      </c>
      <c r="N1" s="38"/>
      <c r="O1" s="38"/>
      <c r="P1" s="38"/>
      <c r="Q1" s="39"/>
    </row>
    <row r="2" spans="1:17" x14ac:dyDescent="0.25">
      <c r="A2" s="13">
        <f>'Z1'!F3</f>
        <v>0</v>
      </c>
      <c r="B2" s="14">
        <f>'Z1'!K3</f>
        <v>2.6160000000000001</v>
      </c>
      <c r="D2" s="13">
        <f>'Z2'!F3</f>
        <v>0</v>
      </c>
      <c r="E2" s="14">
        <f>'Z2'!K3</f>
        <v>3.1392000000000002</v>
      </c>
      <c r="G2" s="13">
        <f>'Z3'!F3</f>
        <v>0</v>
      </c>
      <c r="H2" s="14">
        <f>'Z3'!K3</f>
        <v>3.1392000000000002</v>
      </c>
      <c r="J2" s="13">
        <f>'Z4'!F3</f>
        <v>0</v>
      </c>
      <c r="K2" s="14">
        <f>'Z4'!K3</f>
        <v>1.962</v>
      </c>
      <c r="M2" s="40"/>
      <c r="N2" s="41"/>
      <c r="O2" s="41"/>
      <c r="P2" s="41"/>
      <c r="Q2" s="42"/>
    </row>
    <row r="3" spans="1:17" x14ac:dyDescent="0.25">
      <c r="A3" s="12">
        <f>'Z1'!F4</f>
        <v>0.1</v>
      </c>
      <c r="B3" s="6">
        <f>'Z1'!K4</f>
        <v>1.635</v>
      </c>
      <c r="D3" s="12">
        <f>'Z2'!F4</f>
        <v>0.1</v>
      </c>
      <c r="E3" s="6">
        <f>'Z2'!K4</f>
        <v>1.8227612903225805</v>
      </c>
      <c r="G3" s="12">
        <f>'Z3'!F4</f>
        <v>0.1</v>
      </c>
      <c r="H3" s="6">
        <f>'Z3'!K4</f>
        <v>1.6144457142857143</v>
      </c>
      <c r="J3" s="12">
        <f>'Z4'!F4</f>
        <v>0.1</v>
      </c>
      <c r="K3" s="6">
        <f>'Z4'!K4</f>
        <v>1.211823529411765</v>
      </c>
      <c r="M3" s="40"/>
      <c r="N3" s="41"/>
      <c r="O3" s="41"/>
      <c r="P3" s="41"/>
      <c r="Q3" s="42"/>
    </row>
    <row r="4" spans="1:17" x14ac:dyDescent="0.25">
      <c r="A4" s="12">
        <f>'Z1'!F5</f>
        <v>0.2</v>
      </c>
      <c r="B4" s="6">
        <f>'Z1'!K5</f>
        <v>1.635</v>
      </c>
      <c r="D4" s="12">
        <f>'Z2'!F5</f>
        <v>0.15</v>
      </c>
      <c r="E4" s="6">
        <f>'Z2'!K5</f>
        <v>1.6817142857142857</v>
      </c>
      <c r="G4" s="12">
        <f>'Z3'!F5</f>
        <v>0.15</v>
      </c>
      <c r="H4" s="6">
        <f>'Z3'!K5</f>
        <v>1.4715</v>
      </c>
      <c r="J4" s="12">
        <f>'Z4'!F5</f>
        <v>0.2</v>
      </c>
      <c r="K4" s="6">
        <f>'Z4'!K5</f>
        <v>1.0510714285714287</v>
      </c>
      <c r="M4" s="43"/>
      <c r="N4" s="44"/>
      <c r="O4" s="44"/>
      <c r="P4" s="44"/>
      <c r="Q4" s="45"/>
    </row>
    <row r="5" spans="1:17" x14ac:dyDescent="0.25">
      <c r="A5" s="12">
        <f>'Z1'!F6</f>
        <v>0.3</v>
      </c>
      <c r="B5" s="6">
        <f>'Z1'!K6</f>
        <v>1.635</v>
      </c>
      <c r="D5" s="12">
        <f>'Z2'!F6</f>
        <v>0.2</v>
      </c>
      <c r="E5" s="6">
        <f>'Z2'!K6</f>
        <v>1.6817142857142857</v>
      </c>
      <c r="G5" s="12">
        <f>'Z3'!F6</f>
        <v>0.2</v>
      </c>
      <c r="H5" s="6">
        <f>'Z3'!K6</f>
        <v>1.4715</v>
      </c>
      <c r="J5" s="12">
        <f>'Z4'!F6</f>
        <v>0.3</v>
      </c>
      <c r="K5" s="6">
        <f>'Z4'!K6</f>
        <v>1.0510714285714287</v>
      </c>
    </row>
    <row r="6" spans="1:17" ht="15" customHeight="1" x14ac:dyDescent="0.25">
      <c r="A6" s="12">
        <f>'Z1'!F7</f>
        <v>0.4</v>
      </c>
      <c r="B6" s="6">
        <f>'Z1'!K7</f>
        <v>1.2988732350861059</v>
      </c>
      <c r="D6" s="12">
        <f>'Z2'!F7</f>
        <v>0.3</v>
      </c>
      <c r="E6" s="6">
        <f>'Z2'!K7</f>
        <v>1.6817142857142857</v>
      </c>
      <c r="G6" s="12">
        <f>'Z3'!F7</f>
        <v>0.3</v>
      </c>
      <c r="H6" s="6">
        <f>'Z3'!K7</f>
        <v>1.4715</v>
      </c>
      <c r="J6" s="12">
        <f>'Z4'!F7</f>
        <v>0.4</v>
      </c>
      <c r="K6" s="6">
        <f>'Z4'!K7</f>
        <v>1.0510714285714287</v>
      </c>
      <c r="M6" s="18"/>
      <c r="N6" s="18"/>
      <c r="O6" s="18"/>
      <c r="P6" s="18"/>
      <c r="Q6" s="18"/>
    </row>
    <row r="7" spans="1:17" x14ac:dyDescent="0.25">
      <c r="A7" s="12">
        <f>'Z1'!F8</f>
        <v>0.5</v>
      </c>
      <c r="B7" s="6">
        <f>'Z1'!K8</f>
        <v>1.0865225827265723</v>
      </c>
      <c r="D7" s="12">
        <f>'Z2'!F8</f>
        <v>0.4</v>
      </c>
      <c r="E7" s="6">
        <f>'Z2'!K8</f>
        <v>1.6817142857142857</v>
      </c>
      <c r="G7" s="12">
        <f>'Z3'!F8</f>
        <v>0.4</v>
      </c>
      <c r="H7" s="6">
        <f>'Z3'!K8</f>
        <v>1.4715</v>
      </c>
      <c r="J7" s="12">
        <f>'Z4'!F8</f>
        <v>0.5</v>
      </c>
      <c r="K7" s="6">
        <f>'Z4'!K8</f>
        <v>1.0510714285714287</v>
      </c>
      <c r="M7" s="18"/>
      <c r="N7" s="18"/>
      <c r="O7" s="18"/>
      <c r="P7" s="18"/>
      <c r="Q7" s="18"/>
    </row>
    <row r="8" spans="1:17" x14ac:dyDescent="0.25">
      <c r="A8" s="12">
        <f>'Z1'!F9</f>
        <v>0.6</v>
      </c>
      <c r="B8" s="6">
        <f>'Z1'!K9</f>
        <v>0.93906090521007624</v>
      </c>
      <c r="D8" s="12">
        <f>'Z2'!F9</f>
        <v>0.5</v>
      </c>
      <c r="E8" s="6">
        <f>'Z2'!K9</f>
        <v>1.4067735786405109</v>
      </c>
      <c r="G8" s="12">
        <f>'Z3'!F9</f>
        <v>0.5</v>
      </c>
      <c r="H8" s="6">
        <f>'Z3'!K9</f>
        <v>1.4715</v>
      </c>
      <c r="J8" s="12">
        <f>'Z4'!F9</f>
        <v>0.6</v>
      </c>
      <c r="K8" s="6">
        <f>'Z4'!K9</f>
        <v>1.0510714285714287</v>
      </c>
      <c r="M8" s="18"/>
      <c r="N8" s="18"/>
      <c r="O8" s="18"/>
      <c r="P8" s="18"/>
      <c r="Q8" s="18"/>
    </row>
    <row r="9" spans="1:17" x14ac:dyDescent="0.25">
      <c r="A9" s="12">
        <f>'Z1'!F10</f>
        <v>0.7</v>
      </c>
      <c r="B9" s="6">
        <f>'Z1'!K10</f>
        <v>0.83011130567424407</v>
      </c>
      <c r="D9" s="12">
        <f>'Z2'!F10</f>
        <v>0.6</v>
      </c>
      <c r="E9" s="6">
        <f>'Z2'!K10</f>
        <v>1.215847780051363</v>
      </c>
      <c r="G9" s="12">
        <f>'Z3'!F10</f>
        <v>0.6</v>
      </c>
      <c r="H9" s="6">
        <f>'Z3'!K10</f>
        <v>1.4715</v>
      </c>
      <c r="J9" s="12">
        <f>'Z4'!F10</f>
        <v>0.7</v>
      </c>
      <c r="K9" s="6">
        <f>'Z4'!K10</f>
        <v>1.0510714285714287</v>
      </c>
      <c r="M9" s="18"/>
      <c r="N9" s="18"/>
      <c r="O9" s="18"/>
      <c r="P9" s="18"/>
      <c r="Q9" s="18"/>
    </row>
    <row r="10" spans="1:17" x14ac:dyDescent="0.25">
      <c r="A10" s="12">
        <f>'Z1'!F11</f>
        <v>0.8</v>
      </c>
      <c r="B10" s="6">
        <f>'Z1'!K11</f>
        <v>0.7460067742465436</v>
      </c>
      <c r="D10" s="12">
        <f>'Z2'!F11</f>
        <v>0.7</v>
      </c>
      <c r="E10" s="6">
        <f>'Z2'!K11</f>
        <v>1.0747854400069832</v>
      </c>
      <c r="G10" s="12">
        <f>'Z3'!F11</f>
        <v>0.7</v>
      </c>
      <c r="H10" s="6">
        <f>'Z3'!K11</f>
        <v>1.3007769565557494</v>
      </c>
      <c r="J10" s="12">
        <f>'Z4'!F11</f>
        <v>0.8</v>
      </c>
      <c r="K10" s="6">
        <f>'Z4'!K11</f>
        <v>1.0510714285714287</v>
      </c>
    </row>
    <row r="11" spans="1:17" x14ac:dyDescent="0.25">
      <c r="A11" s="12">
        <f>'Z1'!F12</f>
        <v>0.9</v>
      </c>
      <c r="B11" s="6">
        <f>'Z1'!K12</f>
        <v>0.67892336209045689</v>
      </c>
      <c r="D11" s="12">
        <f>'Z2'!F12</f>
        <v>0.8</v>
      </c>
      <c r="E11" s="6">
        <f>'Z2'!K12</f>
        <v>0.96589121678750689</v>
      </c>
      <c r="G11" s="12">
        <f>'Z3'!F12</f>
        <v>0.8</v>
      </c>
      <c r="H11" s="6">
        <f>'Z3'!K12</f>
        <v>1.1689859115774952</v>
      </c>
      <c r="J11" s="12">
        <f>'Z4'!F12</f>
        <v>0.9</v>
      </c>
      <c r="K11" s="6">
        <f>'Z4'!K12</f>
        <v>1.0510714285714287</v>
      </c>
    </row>
    <row r="12" spans="1:17" x14ac:dyDescent="0.25">
      <c r="A12" s="12">
        <f>'Z1'!F13</f>
        <v>1</v>
      </c>
      <c r="B12" s="6">
        <f>'Z1'!K13</f>
        <v>0.62404335172257175</v>
      </c>
      <c r="D12" s="12">
        <f>'Z2'!F13</f>
        <v>0.9</v>
      </c>
      <c r="E12" s="6">
        <f>'Z2'!K13</f>
        <v>0.87903506369272766</v>
      </c>
      <c r="G12" s="12">
        <f>'Z3'!F13</f>
        <v>0.9</v>
      </c>
      <c r="H12" s="6">
        <f>'Z3'!K13</f>
        <v>1.0638668075449422</v>
      </c>
      <c r="J12" s="12">
        <f>'Z4'!F13</f>
        <v>1</v>
      </c>
      <c r="K12" s="6">
        <f>'Z4'!K13</f>
        <v>0.96610924562374212</v>
      </c>
    </row>
    <row r="13" spans="1:17" x14ac:dyDescent="0.25">
      <c r="A13" s="12">
        <f>'Z1'!F14</f>
        <v>1.5</v>
      </c>
      <c r="B13" s="6">
        <f>'Z1'!K14</f>
        <v>0.45117159929781714</v>
      </c>
      <c r="D13" s="12">
        <f>'Z2'!F14</f>
        <v>1</v>
      </c>
      <c r="E13" s="6">
        <f>'Z2'!K14</f>
        <v>0.80797924781882347</v>
      </c>
      <c r="G13" s="12">
        <f>'Z3'!F14</f>
        <v>1</v>
      </c>
      <c r="H13" s="6">
        <f>'Z3'!K14</f>
        <v>0.97787032445391509</v>
      </c>
      <c r="J13" s="12">
        <f>'Z4'!F14</f>
        <v>1.5</v>
      </c>
      <c r="K13" s="6">
        <f>'Z4'!K14</f>
        <v>0.6984788031813679</v>
      </c>
    </row>
    <row r="14" spans="1:17" x14ac:dyDescent="0.25">
      <c r="A14" s="12">
        <f>'Z1'!F15</f>
        <v>2</v>
      </c>
      <c r="B14" s="6">
        <f>'Z1'!K15</f>
        <v>0.35841878578527725</v>
      </c>
      <c r="D14" s="12">
        <f>'Z2'!F15</f>
        <v>1.5</v>
      </c>
      <c r="E14" s="6">
        <f>'Z2'!K15</f>
        <v>0.58415379064870898</v>
      </c>
      <c r="G14" s="12">
        <f>'Z3'!F15</f>
        <v>1.5</v>
      </c>
      <c r="H14" s="6">
        <f>'Z3'!K15</f>
        <v>0.70698184184147039</v>
      </c>
      <c r="J14" s="12">
        <f>'Z4'!F15</f>
        <v>2</v>
      </c>
      <c r="K14" s="6">
        <f>'Z4'!K15</f>
        <v>0.5548840505977094</v>
      </c>
    </row>
    <row r="15" spans="1:17" x14ac:dyDescent="0.25">
      <c r="A15" s="12">
        <f>'Z1'!F16</f>
        <v>2.5</v>
      </c>
      <c r="B15" s="6">
        <f>'Z1'!K16</f>
        <v>0.29982148704705974</v>
      </c>
      <c r="D15" s="12">
        <f>'Z2'!F16</f>
        <v>2</v>
      </c>
      <c r="E15" s="6">
        <f>'Z2'!K16</f>
        <v>0.46406221642061202</v>
      </c>
      <c r="G15" s="12">
        <f>'Z3'!F16</f>
        <v>2</v>
      </c>
      <c r="H15" s="6">
        <f>'Z3'!K16</f>
        <v>0.56163901655031445</v>
      </c>
      <c r="J15" s="12">
        <f>'Z4'!F16</f>
        <v>2.5</v>
      </c>
      <c r="K15" s="6">
        <f>'Z4'!K16</f>
        <v>0.46416696832561782</v>
      </c>
    </row>
    <row r="16" spans="1:17" x14ac:dyDescent="0.25">
      <c r="A16" s="12">
        <f>'Z1'!F17</f>
        <v>3</v>
      </c>
      <c r="B16" s="6">
        <f>'Z1'!K17</f>
        <v>0.25913003696739201</v>
      </c>
      <c r="D16" s="12">
        <f>'Z2'!F17</f>
        <v>2.5</v>
      </c>
      <c r="E16" s="6">
        <f>'Z2'!K17</f>
        <v>0.38819344668205058</v>
      </c>
      <c r="G16" s="12">
        <f>'Z3'!F17</f>
        <v>2.5</v>
      </c>
      <c r="H16" s="6">
        <f>'Z3'!K17</f>
        <v>0.46981757598677892</v>
      </c>
      <c r="J16" s="12">
        <f>'Z4'!F17</f>
        <v>3</v>
      </c>
      <c r="K16" s="6">
        <f>'Z4'!K17</f>
        <v>0.40117072610736748</v>
      </c>
    </row>
    <row r="17" spans="1:11" x14ac:dyDescent="0.25">
      <c r="A17" s="12">
        <f>'Z1'!F18</f>
        <v>3.5</v>
      </c>
      <c r="B17" s="6">
        <f>'Z1'!K18</f>
        <v>0.2290658381506103</v>
      </c>
      <c r="D17" s="12">
        <f>'Z2'!F18</f>
        <v>3</v>
      </c>
      <c r="E17" s="6">
        <f>'Z2'!K18</f>
        <v>0.33550824919172728</v>
      </c>
      <c r="G17" s="12">
        <f>'Z3'!F18</f>
        <v>3</v>
      </c>
      <c r="H17" s="6">
        <f>'Z3'!K18</f>
        <v>0.40605443936803542</v>
      </c>
      <c r="J17" s="12">
        <f>'Z4'!F18</f>
        <v>3.5</v>
      </c>
      <c r="K17" s="6">
        <f>'Z4'!K18</f>
        <v>0.35462700384995022</v>
      </c>
    </row>
    <row r="18" spans="1:11" x14ac:dyDescent="0.25">
      <c r="A18" s="12">
        <f>'Z1'!F19</f>
        <v>4</v>
      </c>
      <c r="B18" s="6">
        <f>'Z1'!K19</f>
        <v>0.20585753481579125</v>
      </c>
      <c r="D18" s="12">
        <f>'Z2'!F19</f>
        <v>3.5</v>
      </c>
      <c r="E18" s="6">
        <f>'Z2'!K19</f>
        <v>0.29658267025685553</v>
      </c>
      <c r="G18" s="12">
        <f>'Z3'!F19</f>
        <v>3.5</v>
      </c>
      <c r="H18" s="6">
        <f>'Z3'!K19</f>
        <v>0.35894410998104265</v>
      </c>
      <c r="J18" s="12">
        <f>'Z4'!F19</f>
        <v>4</v>
      </c>
      <c r="K18" s="6">
        <f>'Z4'!K19</f>
        <v>0.31869719806784019</v>
      </c>
    </row>
    <row r="19" spans="1:11" x14ac:dyDescent="0.25">
      <c r="A19" s="12">
        <f>'Z1'!F20</f>
        <v>5</v>
      </c>
      <c r="B19" s="6">
        <f>'Z1'!K20</f>
        <v>0.17220222448186118</v>
      </c>
      <c r="D19" s="12">
        <f>'Z2'!F20</f>
        <v>4</v>
      </c>
      <c r="E19" s="6">
        <f>'Z2'!K20</f>
        <v>0.26653375230931758</v>
      </c>
      <c r="G19" s="12">
        <f>'Z3'!F20</f>
        <v>4</v>
      </c>
      <c r="H19" s="6">
        <f>'Z3'!K20</f>
        <v>0.32257690720674953</v>
      </c>
      <c r="J19" s="12">
        <f>'Z4'!F20</f>
        <v>5</v>
      </c>
      <c r="K19" s="6">
        <f>'Z4'!K20</f>
        <v>0.26659391647979908</v>
      </c>
    </row>
    <row r="20" spans="1:11" x14ac:dyDescent="0.25">
      <c r="D20" s="12">
        <f>'Z2'!F21</f>
        <v>5</v>
      </c>
      <c r="E20" s="6">
        <f>'Z2'!K21</f>
        <v>0.22295858681215039</v>
      </c>
      <c r="G20" s="12">
        <f>'Z3'!F21</f>
        <v>5</v>
      </c>
      <c r="H20" s="6">
        <f>'Z3'!K21</f>
        <v>0.26983933834235374</v>
      </c>
    </row>
  </sheetData>
  <mergeCells count="5">
    <mergeCell ref="A1:B1"/>
    <mergeCell ref="D1:E1"/>
    <mergeCell ref="G1:H1"/>
    <mergeCell ref="J1:K1"/>
    <mergeCell ref="M1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Z1</vt:lpstr>
      <vt:lpstr>Z2</vt:lpstr>
      <vt:lpstr>Z3</vt:lpstr>
      <vt:lpstr>Z4</vt:lpstr>
      <vt:lpstr>SAP2000-ETABS </vt:lpstr>
      <vt:lpstr>'Z1'!Print_Area</vt:lpstr>
      <vt:lpstr>'Z2'!Print_Area</vt:lpstr>
      <vt:lpstr>'Z3'!Print_Area</vt:lpstr>
      <vt:lpstr>'Z4'!Print_Area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TDY 2007 TASARIM SPEKTRUMU</dc:title>
  <dc:creator/>
  <dc:description>TDY 2007 BÖLÜM-2' YE GÖRE DÜZENLENMİŞTİR.</dc:description>
  <cp:lastModifiedBy/>
  <dcterms:created xsi:type="dcterms:W3CDTF">2006-09-26T09:04:32Z</dcterms:created>
  <dcterms:modified xsi:type="dcterms:W3CDTF">2014-02-14T08:28:49Z</dcterms:modified>
</cp:coreProperties>
</file>